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0"/>
  </bookViews>
  <sheets>
    <sheet name="Széchenyi_Toldi" sheetId="1" r:id="rId1"/>
  </sheets>
  <definedNames>
    <definedName name="_xlnm.Print_Area" localSheetId="0">'Széchenyi_Toldi'!$I$1:$Q$201</definedName>
    <definedName name="Z_1A6BD628_19FD_44C6_BF92_F456B7ADC42C__wvu_Cols" localSheetId="0">'Széchenyi_Toldi'!$A:$H</definedName>
    <definedName name="Z_1A6BD628_19FD_44C6_BF92_F456B7ADC42C__wvu_PrintArea" localSheetId="0">'Széchenyi_Toldi'!$I$1:$Q$201</definedName>
    <definedName name="Z_2E7D36AC_472B_4377_914B_BC31A0BE071F__wvu_PrintArea" localSheetId="0">'Széchenyi_Toldi'!$A$1:$G$176</definedName>
  </definedNames>
  <calcPr fullCalcOnLoad="1"/>
</workbook>
</file>

<file path=xl/sharedStrings.xml><?xml version="1.0" encoding="utf-8"?>
<sst xmlns="http://schemas.openxmlformats.org/spreadsheetml/2006/main" count="386" uniqueCount="170">
  <si>
    <t>I. BONTÁSI- ÉS ÉPÍTÉSELŐKÉSZÍTŐ MUNKÁK</t>
  </si>
  <si>
    <t>Tétel:</t>
  </si>
  <si>
    <t>Mennyiség:</t>
  </si>
  <si>
    <t>Egységár</t>
  </si>
  <si>
    <t>Díjtétel (Ft)</t>
  </si>
  <si>
    <t>Meglévő fák űrszelvénybe lógó ágainak levágása, gallyazása</t>
  </si>
  <si>
    <t>db</t>
  </si>
  <si>
    <t>Ft/</t>
  </si>
  <si>
    <t>Aszfalt járda burkolat elbontása átlag 5 cm vastagságban</t>
  </si>
  <si>
    <t xml:space="preserve"> (számítógépes területmérés alapján)</t>
  </si>
  <si>
    <r>
      <t>(95,5+441,5)</t>
    </r>
    <r>
      <rPr>
        <sz val="12"/>
        <rFont val="Arial"/>
        <family val="2"/>
      </rPr>
      <t>×</t>
    </r>
    <r>
      <rPr>
        <sz val="12"/>
        <rFont val="Times New Roman CE"/>
        <family val="1"/>
      </rPr>
      <t>0,05=</t>
    </r>
  </si>
  <si>
    <t>m3</t>
  </si>
  <si>
    <t>Aszfalt burkolatú járda alépítményének bontása (átlag 15 cm vastagságú homokos-kavics)</t>
  </si>
  <si>
    <r>
      <t>95,5</t>
    </r>
    <r>
      <rPr>
        <sz val="12"/>
        <rFont val="Arial"/>
        <family val="2"/>
      </rPr>
      <t>×</t>
    </r>
    <r>
      <rPr>
        <sz val="12"/>
        <rFont val="Times New Roman CE"/>
        <family val="1"/>
      </rPr>
      <t>0,15=</t>
    </r>
  </si>
  <si>
    <t>Aszfalt burkolatú járda alépítményének bontása (átlag 10 cm vastagságú homokos-kavics)</t>
  </si>
  <si>
    <r>
      <t>441,5</t>
    </r>
    <r>
      <rPr>
        <sz val="12"/>
        <rFont val="Arial"/>
        <family val="2"/>
      </rPr>
      <t>×</t>
    </r>
    <r>
      <rPr>
        <sz val="12"/>
        <rFont val="Times New Roman CE"/>
        <family val="1"/>
      </rPr>
      <t>0,10=</t>
    </r>
  </si>
  <si>
    <t>Aszfalt burkolatú közút átvágása 10 cm vastagságban</t>
  </si>
  <si>
    <t xml:space="preserve"> műgyémánt koronggal</t>
  </si>
  <si>
    <t>10,7+10,1=</t>
  </si>
  <si>
    <t>fm</t>
  </si>
  <si>
    <t>Aszfalt burkolatú közút átvágása 4 cm vastagságban kopóréteg marás határán</t>
  </si>
  <si>
    <t>20,0+8,0=</t>
  </si>
  <si>
    <t>Aszfalt burkolatú közút aszfalt rétegeinek visszabontása 10 cm vastagságban</t>
  </si>
  <si>
    <t>(0,5×(9,4+8,6))×0,10=</t>
  </si>
  <si>
    <t>Aszfalt burkolatú közút felső aszfalt rétegeinek marása 4 cm vastagságban</t>
  </si>
  <si>
    <t>97,8×0,04=</t>
  </si>
  <si>
    <t>Aszfalt burkolatú közút alépítményének bontása, átlag 20 cm CKt, vagy soványbeton</t>
  </si>
  <si>
    <t>(0,25×(9,4+8,6))×0,20=</t>
  </si>
  <si>
    <t>Aszfalt kapubejáró burkolat elbontása átlag 5 cm vastagságban</t>
  </si>
  <si>
    <t>(5,0+5,3)×0,05=</t>
  </si>
  <si>
    <t>Aszfalt burkolatú kapubejáró alépítményének bontása (átlag 15 cm vastagságú szemcsés anyag)</t>
  </si>
  <si>
    <t>(5,0+5,3)×0,15=</t>
  </si>
  <si>
    <t>Beton kapubejáró burkolat elbontása átlag 15 cm vastagságban</t>
  </si>
  <si>
    <t>(3,0+4,7+4,3)×0,15=</t>
  </si>
  <si>
    <t>Beton burkolatú kapubejáró alépítményének bontása (átlag 10 cm vastagságú szemcsés anyag)</t>
  </si>
  <si>
    <t>(3,0+4,7+4,3)×0,1=</t>
  </si>
  <si>
    <t>Kiemelt szegély elbontása alapgerendával</t>
  </si>
  <si>
    <t xml:space="preserve"> (számítógépes hossz-mérés alapján)</t>
  </si>
  <si>
    <t>9,4+8,6=</t>
  </si>
  <si>
    <t>Felhagyott vegyes burkolatú árok bontása a Széchenyi utca csatlakozásában, feltöltés és tömörítés</t>
  </si>
  <si>
    <t>Trγ=92% tömörségi fokra (E2=50MN/m2)</t>
  </si>
  <si>
    <t>3,25×2,0×0,2=</t>
  </si>
  <si>
    <t>Bontásból származó aszfalt törmelék elszállítása újrafelhasználásra a VÜSZI Kft. telephelyére</t>
  </si>
  <si>
    <t>5 km-es szállítási távolság (tömör mennyiség)</t>
  </si>
  <si>
    <t>26,9+0,9+3,9+0,5=</t>
  </si>
  <si>
    <t>Bontásból származó beton törmelék elszállítása újrafelhasználásra a VÜSZI Kft. telephelyére</t>
  </si>
  <si>
    <t>1,8+18×0,12=</t>
  </si>
  <si>
    <t xml:space="preserve">Bontásból származó újrahasznosítható aszfalt törmelék törése/darálása, osztályozása és </t>
  </si>
  <si>
    <t>deponálása újrahasznosításig 15% veszetséggel (tömör mennyiség)</t>
  </si>
  <si>
    <t>32,2×0,85=</t>
  </si>
  <si>
    <t>Bontásból származó újrahasznosítható beton törmelék törése/darálása, osztályozása és</t>
  </si>
  <si>
    <t>4,0×0,85=</t>
  </si>
  <si>
    <t>Bontásból származó nem újrahasznosítható cementes stabilizáció és beton törmelék elszállítása a</t>
  </si>
  <si>
    <t>VÜSZI Kft. telephelyére, 5 km-es sz. távolság</t>
  </si>
  <si>
    <t>(0,9+1,3)×1,35=</t>
  </si>
  <si>
    <t>Bontásból származó szennyezett szemcsés alépítmény törmelék elszállítása kijelölt helyre</t>
  </si>
  <si>
    <t>15 km-es szállítási távolság</t>
  </si>
  <si>
    <t>(14,3+44,2+1,5+1,2)×1,35=</t>
  </si>
  <si>
    <t>Összesen:</t>
  </si>
  <si>
    <t>II. KÖZMŰVEK</t>
  </si>
  <si>
    <t>Közművek feltárása kutató árok készítéssel, óvatos kézi földmunkavégzéssel, visszatöltéssel, tömörítés</t>
  </si>
  <si>
    <t>D600 mm öntöttvas akna fedlap cseréje kerettel, legalább C250 teherbírású öntöttvas fedlapra,</t>
  </si>
  <si>
    <t>szintre emeléssel</t>
  </si>
  <si>
    <t>B2 típusú Invitel távközlési akna dupla fedlap keret és fedlap cseréje szintre emeléssel</t>
  </si>
  <si>
    <t>SZ3 típusú Invitel távközlési akna dupla fedlap keret és fedlap cseréje szintre emeléssel</t>
  </si>
  <si>
    <t>födémszerkezet átépítéssel</t>
  </si>
  <si>
    <t>Távközlési akna dupla fedlap keret és fedlap cseréje (Invitel)</t>
  </si>
  <si>
    <t>meglévő szinten tartással</t>
  </si>
  <si>
    <t>Távközlési akna egyes fedlap keret és fedlap cseréje (Invitel)</t>
  </si>
  <si>
    <t>Kisméretű vízelzáró fedlap pótlása legalább C250 teherbírással</t>
  </si>
  <si>
    <t>D600 mm öntöttvas akna fedlap szintre emelése</t>
  </si>
  <si>
    <t>III. ALÉPÍTMÉNYI MUNKÁK</t>
  </si>
  <si>
    <t>Humuszos termőföld leszedés átlag 20 cm vtg-ban</t>
  </si>
  <si>
    <t>(számítógépes területmérés alapján)</t>
  </si>
  <si>
    <t>10,6×0,2=</t>
  </si>
  <si>
    <t>Úttükör földkiemelés átlag 25 cm vastagságban</t>
  </si>
  <si>
    <t>(132,5+492,3+3×6,5+4,5+5,5)×0,25=</t>
  </si>
  <si>
    <t>Stabilizált padka tükör földkiemelés átlag 20 cm vastagságban (zúzottkővel kevert föld)</t>
  </si>
  <si>
    <t>7,5×0,2=</t>
  </si>
  <si>
    <t>Kitermelt alkalmatlan föld elszálíltása kijelölt helyre</t>
  </si>
  <si>
    <t>(2,1+163,6+1,5)×1,35=</t>
  </si>
  <si>
    <t>Úttükör készítése</t>
  </si>
  <si>
    <t>132,5+492,3+3×6,5+4,5+5,5+7,5=</t>
  </si>
  <si>
    <t>m2</t>
  </si>
  <si>
    <t>Tükör tömörítés kis felületen 30 cm vtg-ban</t>
  </si>
  <si>
    <t>661,8×0,3=</t>
  </si>
  <si>
    <t>200mm vtg. szemcsés anyagból készült talajjavító/fagyvédő réteg terítése</t>
  </si>
  <si>
    <t>132,5+492,3+3×6,5+4,5+5,5=</t>
  </si>
  <si>
    <t>Szemcsés anyagból készült talajjavító/fagyvédő réteg tömörítése</t>
  </si>
  <si>
    <t>Trγ=96% tömörségi fokra (E2=50MN/m2)</t>
  </si>
  <si>
    <t>Kerti szegély építése 1000x250x50 mm e.gy. beton szegélyelemből, C 20/25-32-F1 min.</t>
  </si>
  <si>
    <t>monolit beton alapgerendával</t>
  </si>
  <si>
    <t>43,0+134,0=</t>
  </si>
  <si>
    <t>Kiemelt szegély építése 1000 (250) x150x250 mm e.gy. beton szegélyelemből, C 20/25-32-F1 min.</t>
  </si>
  <si>
    <t>Süllyesztett szegély építése 400x150x200 mm e.gy. beton szegélyelemből, C 20/25-32-F1 min.</t>
  </si>
  <si>
    <t>5,2+5,4+3×3,8+2,4+3,6+3,0=</t>
  </si>
  <si>
    <t>Deponált, osztályozott beton és aszfalt törmelék újrahasznosítása, 150mm vtg. FZKA 0/32 útalapba</t>
  </si>
  <si>
    <t>keveréssel kerékpárút pályaszerkezet esetén</t>
  </si>
  <si>
    <t>27,4+3,4=</t>
  </si>
  <si>
    <t>Szükséges vásárolt zőzottkő anyag 150mm vtg. FZKA 0/32 útalap építéshez kerékpárút pályaszerk-be</t>
  </si>
  <si>
    <t>(112,5+422,4+17,3)×0,15-30,8=</t>
  </si>
  <si>
    <t>FZKA 0/32 alap réteg tömörítése</t>
  </si>
  <si>
    <t>200 mm vtg. CKt-2 jelű hidraulikus stabilizációs alapréteg készítése, közút szegély melletti helyreáll.</t>
  </si>
  <si>
    <t>(számítógépes területmérés)</t>
  </si>
  <si>
    <t>CKt-2 jelű hidraulikus stabilizációs alapréteg tömörítése</t>
  </si>
  <si>
    <t>IV. FELÉPÍTMÉNYI MUNKÁK</t>
  </si>
  <si>
    <t>30 mm vtg.AC 8 kopó jelű aszfaltbeton kopóréteg készítése 50/70 útépítési bitumennel</t>
  </si>
  <si>
    <t>(számítógépes terület mérés)</t>
  </si>
  <si>
    <t>(112,5+422,4+17,3)×0,03=</t>
  </si>
  <si>
    <t>35 mm vtg.AC 11 kötő jelű aszfaltbeton kötőréteg készítése 50/70 útépítési bitumennel</t>
  </si>
  <si>
    <t>(112,5+422,4+17,3)×0,035=</t>
  </si>
  <si>
    <t>40 mm vtg. AC 11 kopó jelű aszfaltbeton kopóréteg  készítése 50/70 útépítési bitumennel</t>
  </si>
  <si>
    <t>közút burkolat csere</t>
  </si>
  <si>
    <t>66,8×0,04=</t>
  </si>
  <si>
    <t>Vörös színű 40 mm vtg. AC 11 kopó jelű aszfaltbeton kopóréteg  készítése 50/70 útépítési bitumennel</t>
  </si>
  <si>
    <t>31,0×0,04=</t>
  </si>
  <si>
    <t>70 mm vtg. AC 22 kötő jelű aszfaltbeton kötőréteg  készítése 35/50 útépítési bitumennel</t>
  </si>
  <si>
    <t>út pályaszerkezet</t>
  </si>
  <si>
    <t>(0,5×(9,4+8,6))×0,07=</t>
  </si>
  <si>
    <t>V. FORGALOMTECHNIKAI MUNKÁK</t>
  </si>
  <si>
    <t>Meglévő jelzőtáblák bontása oszlop megtartásával</t>
  </si>
  <si>
    <t>Meglévő jelzőtáblák áthelyezése saját oszloppal, monolit betontömb alapozással</t>
  </si>
  <si>
    <t>Jelzőtábla oszlop elhelyezése 76mm átmérővel, horganyzott acélból monolit betontömb alapozással</t>
  </si>
  <si>
    <t xml:space="preserve"> </t>
  </si>
  <si>
    <t>Meglévő jelzőtáblák áthelyezése új oszlopra</t>
  </si>
  <si>
    <t xml:space="preserve">700 mm átmérőjű forgalomtechnikai tükrök elhelyezése oszlopra </t>
  </si>
  <si>
    <t>(a 2db egy oszlopra kerül)</t>
  </si>
  <si>
    <t>"Kerékpárosok" (KRESZ 95/b) veszélyt jelző tábla elhelyezése oszlopra</t>
  </si>
  <si>
    <t>(VIP fóliázású 600 mm)</t>
  </si>
  <si>
    <t>"Utat keresztező kerékpárosok elsőbbsége" kiegészítő jelző tábla elhelyezése oszlopra</t>
  </si>
  <si>
    <t>(VIP fóliázású 350×350 mm)</t>
  </si>
  <si>
    <t>Jobbra nyíl kiegészítő jelző tábla elhelyezése oszlopra</t>
  </si>
  <si>
    <t>(VIP fóliázású 175×350 mm)</t>
  </si>
  <si>
    <t>Balra nyíl kiegészítő jelző tábla elhelyezése oszlopra</t>
  </si>
  <si>
    <t>Két irányba mutató nyilak kiegészítő jelző tábla elhelyezése oszlopra</t>
  </si>
  <si>
    <t>Sárga színű tartós burkolati jel festése kézi erővel</t>
  </si>
  <si>
    <t>(kerékpáros átvezetés)</t>
  </si>
  <si>
    <t>22×0,5×0,5=</t>
  </si>
  <si>
    <t>(lassító harántcsíkozás kerékpáros nyomvonalon)</t>
  </si>
  <si>
    <t>6×0,25×2,75=</t>
  </si>
  <si>
    <t>Sárga színű oldószeres burkolati jel festése kerékpárúton</t>
  </si>
  <si>
    <t>(piktogramok)</t>
  </si>
  <si>
    <t>0,4×16=</t>
  </si>
  <si>
    <t>VI. BEFEJEZŐ MUNKÁK</t>
  </si>
  <si>
    <t>Erősített padka készítése 200 mm vtg. M56 mechanikai stabilizációból</t>
  </si>
  <si>
    <t>M56 mechanikai stabilizáció tömörítése</t>
  </si>
  <si>
    <t>Közel vízszintes felületek rendezése 200 mm vtg. termőföld terítéssel, leszedett humuszréteg</t>
  </si>
  <si>
    <t>rostálást követően 70% visszaépíthető</t>
  </si>
  <si>
    <t>((42,5+133,0)×0,5+11,6+4,6+15,2)×0,2=</t>
  </si>
  <si>
    <t>Közel vízszintes felületek füvesítése 30-50g/m2 fűmagkeverékkel utógondozás az első kaszállásig</t>
  </si>
  <si>
    <t>(42,5+133,0)×0,5+11,6+4,6+15,2=</t>
  </si>
  <si>
    <t>VII. EGYÉB MUNKÁK</t>
  </si>
  <si>
    <t>Ideiglenes forgalomkorlátozás jóváhagyott terv szerinti kialakítása</t>
  </si>
  <si>
    <t>(Magyar Közút Nzrt. területét is érinti)</t>
  </si>
  <si>
    <t>tétel</t>
  </si>
  <si>
    <t>Közmű szakfelügyeletek</t>
  </si>
  <si>
    <t>előirányzott</t>
  </si>
  <si>
    <t>nap</t>
  </si>
  <si>
    <t>Esetleges közmű védelembe helyezések</t>
  </si>
  <si>
    <t>előirányzott és becsült tétel</t>
  </si>
  <si>
    <t>Tetővíz kivezetés érdekében 8,0 fm NA110 KG PVC cső elhelyézes alépítmény alá, 110/100/90 fok</t>
  </si>
  <si>
    <t>idommal, kerítés lábazat átöréssel ledugózással</t>
  </si>
  <si>
    <t>(lakossági megegyezés alapján)</t>
  </si>
  <si>
    <t>Törögép kiszállási díja aszfalt és beton törmelékek újrahasznosításához</t>
  </si>
  <si>
    <t>előirányzott (megosztva a követő szakasszal)</t>
  </si>
  <si>
    <t>Műszaki átadási dokumnetáció összeállítása, megvalósulási terv és geodéziai bemérés készítése</t>
  </si>
  <si>
    <t>KÖLTSÉGVETÉSI FŐÖSSZESÍTŐ</t>
  </si>
  <si>
    <t>ÖSSZESEN:</t>
  </si>
  <si>
    <t>27 % áfa</t>
  </si>
  <si>
    <t>MINDÖSSZESEN: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</si>
</sst>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#,##0"/>
    <numFmt numFmtId="168" formatCode="0"/>
    <numFmt numFmtId="169" formatCode="#,##0&quot; Ft&quot;"/>
    <numFmt numFmtId="170" formatCode="0.00"/>
  </numFmts>
  <fonts count="28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2"/>
      <color indexed="10"/>
      <name val="Times New Roman CE"/>
      <family val="1"/>
    </font>
    <font>
      <b/>
      <u val="single"/>
      <sz val="12"/>
      <name val="Times New Roman CE"/>
      <family val="1"/>
    </font>
    <font>
      <b/>
      <i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10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7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left"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Fill="1" applyBorder="1" applyAlignment="1">
      <alignment/>
    </xf>
    <xf numFmtId="167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right"/>
    </xf>
    <xf numFmtId="164" fontId="0" fillId="0" borderId="11" xfId="0" applyFont="1" applyBorder="1" applyAlignment="1">
      <alignment horizontal="left"/>
    </xf>
    <xf numFmtId="165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 vertical="center"/>
    </xf>
    <xf numFmtId="164" fontId="19" fillId="0" borderId="0" xfId="0" applyFont="1" applyAlignment="1">
      <alignment/>
    </xf>
    <xf numFmtId="165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4" xfId="0" applyFont="1" applyBorder="1" applyAlignment="1">
      <alignment/>
    </xf>
    <xf numFmtId="167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8" xfId="0" applyFont="1" applyBorder="1" applyAlignment="1">
      <alignment/>
    </xf>
    <xf numFmtId="165" fontId="19" fillId="0" borderId="16" xfId="0" applyNumberFormat="1" applyFont="1" applyBorder="1" applyAlignment="1">
      <alignment/>
    </xf>
    <xf numFmtId="166" fontId="0" fillId="0" borderId="17" xfId="0" applyNumberFormat="1" applyFont="1" applyFill="1" applyBorder="1" applyAlignment="1">
      <alignment/>
    </xf>
    <xf numFmtId="167" fontId="0" fillId="22" borderId="17" xfId="0" applyNumberFormat="1" applyFont="1" applyFill="1" applyBorder="1" applyAlignment="1" applyProtection="1">
      <alignment/>
      <protection locked="0"/>
    </xf>
    <xf numFmtId="166" fontId="0" fillId="0" borderId="17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 horizontal="left"/>
    </xf>
    <xf numFmtId="166" fontId="21" fillId="0" borderId="17" xfId="0" applyNumberFormat="1" applyFont="1" applyFill="1" applyBorder="1" applyAlignment="1">
      <alignment/>
    </xf>
    <xf numFmtId="164" fontId="19" fillId="0" borderId="14" xfId="0" applyFont="1" applyBorder="1" applyAlignment="1">
      <alignment/>
    </xf>
    <xf numFmtId="164" fontId="19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164" fontId="0" fillId="0" borderId="19" xfId="0" applyFont="1" applyBorder="1" applyAlignment="1">
      <alignment/>
    </xf>
    <xf numFmtId="164" fontId="19" fillId="0" borderId="0" xfId="0" applyFont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left"/>
    </xf>
    <xf numFmtId="169" fontId="22" fillId="0" borderId="0" xfId="0" applyNumberFormat="1" applyFont="1" applyBorder="1" applyAlignment="1">
      <alignment/>
    </xf>
    <xf numFmtId="164" fontId="22" fillId="0" borderId="0" xfId="0" applyFont="1" applyAlignment="1">
      <alignment/>
    </xf>
    <xf numFmtId="164" fontId="22" fillId="0" borderId="10" xfId="0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 horizontal="right"/>
    </xf>
    <xf numFmtId="164" fontId="22" fillId="0" borderId="11" xfId="0" applyFont="1" applyBorder="1" applyAlignment="1">
      <alignment horizontal="left"/>
    </xf>
    <xf numFmtId="169" fontId="22" fillId="0" borderId="12" xfId="0" applyNumberFormat="1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5" fontId="23" fillId="0" borderId="17" xfId="0" applyNumberFormat="1" applyFont="1" applyFill="1" applyBorder="1" applyAlignment="1">
      <alignment/>
    </xf>
    <xf numFmtId="164" fontId="0" fillId="0" borderId="20" xfId="0" applyFont="1" applyBorder="1" applyAlignment="1">
      <alignment horizontal="left"/>
    </xf>
    <xf numFmtId="164" fontId="19" fillId="0" borderId="0" xfId="0" applyFont="1" applyFill="1" applyAlignment="1">
      <alignment/>
    </xf>
    <xf numFmtId="165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8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5" fontId="24" fillId="0" borderId="17" xfId="0" applyNumberFormat="1" applyFont="1" applyFill="1" applyBorder="1" applyAlignment="1">
      <alignment/>
    </xf>
    <xf numFmtId="164" fontId="19" fillId="0" borderId="14" xfId="0" applyFont="1" applyFill="1" applyBorder="1" applyAlignment="1">
      <alignment/>
    </xf>
    <xf numFmtId="168" fontId="0" fillId="0" borderId="13" xfId="0" applyNumberFormat="1" applyFont="1" applyFill="1" applyBorder="1" applyAlignment="1">
      <alignment horizontal="center" vertical="center"/>
    </xf>
    <xf numFmtId="165" fontId="25" fillId="0" borderId="17" xfId="0" applyNumberFormat="1" applyFont="1" applyBorder="1" applyAlignment="1">
      <alignment/>
    </xf>
    <xf numFmtId="169" fontId="22" fillId="0" borderId="18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26" fillId="0" borderId="0" xfId="0" applyFont="1" applyBorder="1" applyAlignment="1">
      <alignment horizontal="center"/>
    </xf>
    <xf numFmtId="164" fontId="0" fillId="0" borderId="0" xfId="0" applyFont="1" applyAlignment="1">
      <alignment vertical="center"/>
    </xf>
    <xf numFmtId="169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Border="1" applyAlignment="1">
      <alignment vertical="center"/>
    </xf>
    <xf numFmtId="170" fontId="0" fillId="0" borderId="21" xfId="0" applyNumberFormat="1" applyFont="1" applyBorder="1" applyAlignment="1">
      <alignment vertical="center"/>
    </xf>
    <xf numFmtId="164" fontId="0" fillId="0" borderId="21" xfId="0" applyFont="1" applyBorder="1" applyAlignment="1">
      <alignment/>
    </xf>
    <xf numFmtId="164" fontId="0" fillId="0" borderId="21" xfId="0" applyFont="1" applyFill="1" applyBorder="1" applyAlignment="1">
      <alignment/>
    </xf>
    <xf numFmtId="167" fontId="0" fillId="0" borderId="21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2" xfId="0" applyFont="1" applyFill="1" applyBorder="1" applyAlignment="1">
      <alignment/>
    </xf>
    <xf numFmtId="167" fontId="0" fillId="0" borderId="22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4" fontId="27" fillId="0" borderId="0" xfId="0" applyFont="1" applyAlignment="1">
      <alignment/>
    </xf>
    <xf numFmtId="164" fontId="27" fillId="0" borderId="0" xfId="0" applyFont="1" applyFill="1" applyAlignment="1">
      <alignment/>
    </xf>
    <xf numFmtId="167" fontId="27" fillId="0" borderId="0" xfId="0" applyNumberFormat="1" applyFont="1" applyAlignment="1">
      <alignment/>
    </xf>
    <xf numFmtId="169" fontId="2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dxfs count="1">
    <dxf>
      <font>
        <b val="0"/>
        <sz val="12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view="pageBreakPreview" zoomScale="85" zoomScaleNormal="50" zoomScaleSheetLayoutView="85" workbookViewId="0" topLeftCell="A156">
      <selection activeCell="K174" sqref="K174"/>
    </sheetView>
  </sheetViews>
  <sheetFormatPr defaultColWidth="8.796875" defaultRowHeight="15"/>
  <cols>
    <col min="1" max="5" width="8.8984375" style="1" customWidth="1"/>
    <col min="6" max="6" width="8.8984375" style="2" customWidth="1"/>
    <col min="7" max="8" width="8.8984375" style="3" customWidth="1"/>
    <col min="9" max="9" width="3.3984375" style="3" customWidth="1"/>
    <col min="10" max="10" width="36.69921875" style="3" customWidth="1"/>
    <col min="11" max="11" width="7.3984375" style="4" customWidth="1"/>
    <col min="12" max="12" width="6.8984375" style="3" customWidth="1"/>
    <col min="13" max="13" width="10.59765625" style="5" customWidth="1"/>
    <col min="14" max="14" width="3.8984375" style="3" customWidth="1"/>
    <col min="15" max="15" width="5.09765625" style="3" customWidth="1"/>
    <col min="16" max="16" width="13.59765625" style="6" customWidth="1"/>
    <col min="17" max="17" width="0.1015625" style="3" customWidth="1"/>
    <col min="18" max="20" width="9" style="6" customWidth="1"/>
    <col min="21" max="16384" width="9" style="3" customWidth="1"/>
  </cols>
  <sheetData>
    <row r="1" spans="1:16" ht="17.25">
      <c r="A1" s="7" t="s">
        <v>0</v>
      </c>
      <c r="B1" s="8"/>
      <c r="C1" s="8"/>
      <c r="D1" s="8"/>
      <c r="E1" s="8"/>
      <c r="F1" s="9"/>
      <c r="G1" s="10"/>
      <c r="I1" s="7">
        <f>+A1</f>
        <v>0</v>
      </c>
      <c r="J1" s="11"/>
      <c r="K1" s="12"/>
      <c r="L1" s="11"/>
      <c r="M1" s="13"/>
      <c r="N1" s="14"/>
      <c r="O1" s="15"/>
      <c r="P1" s="10"/>
    </row>
    <row r="2" spans="1:16" ht="17.25">
      <c r="A2" s="16"/>
      <c r="B2" s="8" t="s">
        <v>1</v>
      </c>
      <c r="C2" s="17"/>
      <c r="D2" s="17"/>
      <c r="E2" s="17"/>
      <c r="F2" s="18" t="s">
        <v>2</v>
      </c>
      <c r="G2" s="19"/>
      <c r="I2" s="20"/>
      <c r="J2" s="11" t="s">
        <v>1</v>
      </c>
      <c r="K2" s="21" t="s">
        <v>2</v>
      </c>
      <c r="L2" s="21"/>
      <c r="M2" s="22" t="s">
        <v>3</v>
      </c>
      <c r="N2" s="22"/>
      <c r="O2" s="22"/>
      <c r="P2" s="19" t="s">
        <v>4</v>
      </c>
    </row>
    <row r="3" spans="1:16" ht="17.25">
      <c r="A3" s="23">
        <v>1</v>
      </c>
      <c r="B3" s="24" t="s">
        <v>5</v>
      </c>
      <c r="C3" s="25"/>
      <c r="D3" s="25"/>
      <c r="E3" s="25"/>
      <c r="F3" s="26"/>
      <c r="G3" s="27"/>
      <c r="I3" s="23">
        <f>A3</f>
        <v>1</v>
      </c>
      <c r="J3" s="24">
        <f aca="true" t="shared" si="0" ref="J3:J37">+B3</f>
        <v>0</v>
      </c>
      <c r="K3" s="28"/>
      <c r="L3" s="29"/>
      <c r="M3" s="30"/>
      <c r="N3" s="31"/>
      <c r="O3" s="32"/>
      <c r="P3" s="27"/>
    </row>
    <row r="4" spans="1:16" ht="17.25">
      <c r="A4" s="23"/>
      <c r="B4" s="33"/>
      <c r="C4" s="34"/>
      <c r="D4" s="34"/>
      <c r="E4" s="34"/>
      <c r="F4" s="35">
        <v>11</v>
      </c>
      <c r="G4" s="36" t="s">
        <v>6</v>
      </c>
      <c r="I4" s="23"/>
      <c r="J4" s="37">
        <f t="shared" si="0"/>
        <v>0</v>
      </c>
      <c r="K4" s="38">
        <v>7</v>
      </c>
      <c r="L4" s="35">
        <f>+G4</f>
        <v>0</v>
      </c>
      <c r="M4" s="39"/>
      <c r="N4" s="40" t="s">
        <v>7</v>
      </c>
      <c r="O4" s="35">
        <f>+G4</f>
        <v>0</v>
      </c>
      <c r="P4" s="41">
        <f>K4*M4</f>
        <v>0</v>
      </c>
    </row>
    <row r="5" spans="1:16" ht="17.25">
      <c r="A5" s="23">
        <v>2</v>
      </c>
      <c r="B5" s="24" t="s">
        <v>8</v>
      </c>
      <c r="C5" s="25"/>
      <c r="D5" s="25"/>
      <c r="E5" s="25"/>
      <c r="F5" s="26"/>
      <c r="G5" s="27"/>
      <c r="I5" s="23">
        <f>A5</f>
        <v>2</v>
      </c>
      <c r="J5" s="24">
        <f t="shared" si="0"/>
        <v>0</v>
      </c>
      <c r="K5" s="28"/>
      <c r="L5" s="29"/>
      <c r="M5" s="30"/>
      <c r="N5" s="31"/>
      <c r="O5" s="32"/>
      <c r="P5" s="27"/>
    </row>
    <row r="6" spans="1:16" ht="17.25">
      <c r="A6" s="23"/>
      <c r="B6" s="33" t="s">
        <v>9</v>
      </c>
      <c r="C6" s="34" t="s">
        <v>10</v>
      </c>
      <c r="D6" s="34"/>
      <c r="E6" s="34"/>
      <c r="F6" s="35">
        <v>26.9</v>
      </c>
      <c r="G6" s="36" t="s">
        <v>11</v>
      </c>
      <c r="I6" s="23"/>
      <c r="J6" s="37">
        <f t="shared" si="0"/>
        <v>0</v>
      </c>
      <c r="K6" s="38">
        <v>13.9</v>
      </c>
      <c r="L6" s="35">
        <f>+G6</f>
        <v>0</v>
      </c>
      <c r="M6" s="39"/>
      <c r="N6" s="40" t="s">
        <v>7</v>
      </c>
      <c r="O6" s="35">
        <f>+G6</f>
        <v>0</v>
      </c>
      <c r="P6" s="41">
        <f>K6*M6</f>
        <v>0</v>
      </c>
    </row>
    <row r="7" spans="1:16" ht="17.25">
      <c r="A7" s="23">
        <v>3</v>
      </c>
      <c r="B7" s="24" t="s">
        <v>12</v>
      </c>
      <c r="C7" s="25"/>
      <c r="D7" s="25"/>
      <c r="E7" s="25"/>
      <c r="F7" s="26"/>
      <c r="G7" s="27"/>
      <c r="I7" s="23">
        <f>A7</f>
        <v>3</v>
      </c>
      <c r="J7" s="24">
        <f t="shared" si="0"/>
        <v>0</v>
      </c>
      <c r="K7" s="28"/>
      <c r="L7" s="29"/>
      <c r="M7" s="30"/>
      <c r="N7" s="31"/>
      <c r="O7" s="32"/>
      <c r="P7" s="27"/>
    </row>
    <row r="8" spans="1:16" ht="17.25">
      <c r="A8" s="23"/>
      <c r="B8" s="33" t="s">
        <v>9</v>
      </c>
      <c r="C8" s="34" t="s">
        <v>13</v>
      </c>
      <c r="D8" s="34"/>
      <c r="E8" s="34"/>
      <c r="F8" s="35">
        <v>14.3</v>
      </c>
      <c r="G8" s="36" t="s">
        <v>11</v>
      </c>
      <c r="I8" s="23"/>
      <c r="J8" s="37">
        <f t="shared" si="0"/>
        <v>0</v>
      </c>
      <c r="K8" s="38">
        <v>0</v>
      </c>
      <c r="L8" s="35">
        <f>+G8</f>
        <v>0</v>
      </c>
      <c r="M8" s="39"/>
      <c r="N8" s="40" t="s">
        <v>7</v>
      </c>
      <c r="O8" s="35">
        <f>+G8</f>
        <v>0</v>
      </c>
      <c r="P8" s="41">
        <f>K8*M8</f>
        <v>0</v>
      </c>
    </row>
    <row r="9" spans="1:16" ht="17.25">
      <c r="A9" s="23">
        <v>4</v>
      </c>
      <c r="B9" s="24" t="s">
        <v>14</v>
      </c>
      <c r="C9" s="25"/>
      <c r="D9" s="25"/>
      <c r="E9" s="25"/>
      <c r="F9" s="26"/>
      <c r="G9" s="27"/>
      <c r="I9" s="23">
        <f>A9</f>
        <v>4</v>
      </c>
      <c r="J9" s="24">
        <f t="shared" si="0"/>
        <v>0</v>
      </c>
      <c r="K9" s="28"/>
      <c r="L9" s="29"/>
      <c r="M9" s="30"/>
      <c r="N9" s="31"/>
      <c r="O9" s="32"/>
      <c r="P9" s="27"/>
    </row>
    <row r="10" spans="1:16" ht="17.25">
      <c r="A10" s="23"/>
      <c r="B10" s="33" t="s">
        <v>9</v>
      </c>
      <c r="C10" s="34" t="s">
        <v>15</v>
      </c>
      <c r="D10" s="34"/>
      <c r="E10" s="34"/>
      <c r="F10" s="35">
        <v>44.2</v>
      </c>
      <c r="G10" s="36" t="s">
        <v>11</v>
      </c>
      <c r="I10" s="23"/>
      <c r="J10" s="37">
        <f t="shared" si="0"/>
        <v>0</v>
      </c>
      <c r="K10" s="38">
        <v>18.24</v>
      </c>
      <c r="L10" s="35">
        <f>+G10</f>
        <v>0</v>
      </c>
      <c r="M10" s="39"/>
      <c r="N10" s="40" t="s">
        <v>7</v>
      </c>
      <c r="O10" s="35">
        <f>+G10</f>
        <v>0</v>
      </c>
      <c r="P10" s="41">
        <f>K10*M10</f>
        <v>0</v>
      </c>
    </row>
    <row r="11" spans="1:16" ht="17.25">
      <c r="A11" s="23">
        <v>5</v>
      </c>
      <c r="B11" s="24" t="s">
        <v>16</v>
      </c>
      <c r="C11" s="25"/>
      <c r="D11" s="25"/>
      <c r="E11" s="25"/>
      <c r="F11" s="42"/>
      <c r="G11" s="27"/>
      <c r="I11" s="23">
        <f>A11</f>
        <v>5</v>
      </c>
      <c r="J11" s="24">
        <f t="shared" si="0"/>
        <v>0</v>
      </c>
      <c r="K11" s="28"/>
      <c r="L11" s="29"/>
      <c r="M11" s="30"/>
      <c r="N11" s="31"/>
      <c r="O11" s="32"/>
      <c r="P11" s="27"/>
    </row>
    <row r="12" spans="1:16" ht="17.25">
      <c r="A12" s="23"/>
      <c r="B12" s="33" t="s">
        <v>17</v>
      </c>
      <c r="C12" s="35" t="s">
        <v>18</v>
      </c>
      <c r="D12" s="34"/>
      <c r="E12" s="34"/>
      <c r="F12" s="35">
        <v>20.8</v>
      </c>
      <c r="G12" s="36" t="s">
        <v>19</v>
      </c>
      <c r="I12" s="23"/>
      <c r="J12" s="37">
        <f t="shared" si="0"/>
        <v>0</v>
      </c>
      <c r="K12" s="38">
        <v>0</v>
      </c>
      <c r="L12" s="35">
        <f>+G12</f>
        <v>0</v>
      </c>
      <c r="M12" s="39"/>
      <c r="N12" s="40" t="s">
        <v>7</v>
      </c>
      <c r="O12" s="35">
        <f>+G12</f>
        <v>0</v>
      </c>
      <c r="P12" s="41">
        <f>K12*M12</f>
        <v>0</v>
      </c>
    </row>
    <row r="13" spans="1:16" ht="17.25">
      <c r="A13" s="23">
        <v>6</v>
      </c>
      <c r="B13" s="24" t="s">
        <v>20</v>
      </c>
      <c r="C13" s="25"/>
      <c r="D13" s="25"/>
      <c r="E13" s="25"/>
      <c r="F13" s="42"/>
      <c r="G13" s="27"/>
      <c r="I13" s="23">
        <f>A13</f>
        <v>6</v>
      </c>
      <c r="J13" s="24">
        <f t="shared" si="0"/>
        <v>0</v>
      </c>
      <c r="K13" s="28"/>
      <c r="L13" s="29"/>
      <c r="M13" s="30"/>
      <c r="N13" s="31"/>
      <c r="O13" s="32"/>
      <c r="P13" s="27"/>
    </row>
    <row r="14" spans="1:16" ht="17.25">
      <c r="A14" s="23"/>
      <c r="B14" s="33" t="s">
        <v>17</v>
      </c>
      <c r="C14" s="35" t="s">
        <v>21</v>
      </c>
      <c r="D14" s="34"/>
      <c r="E14" s="34"/>
      <c r="F14" s="35">
        <v>28</v>
      </c>
      <c r="G14" s="36" t="s">
        <v>19</v>
      </c>
      <c r="I14" s="23"/>
      <c r="J14" s="37">
        <f t="shared" si="0"/>
        <v>0</v>
      </c>
      <c r="K14" s="38">
        <v>0</v>
      </c>
      <c r="L14" s="35">
        <f>+G14</f>
        <v>0</v>
      </c>
      <c r="M14" s="39"/>
      <c r="N14" s="40" t="s">
        <v>7</v>
      </c>
      <c r="O14" s="35">
        <f>+G14</f>
        <v>0</v>
      </c>
      <c r="P14" s="41">
        <f>K14*M14</f>
        <v>0</v>
      </c>
    </row>
    <row r="15" spans="1:16" ht="17.25">
      <c r="A15" s="23">
        <v>7</v>
      </c>
      <c r="B15" s="24" t="s">
        <v>22</v>
      </c>
      <c r="C15" s="25"/>
      <c r="D15" s="25"/>
      <c r="E15" s="25"/>
      <c r="F15" s="26"/>
      <c r="G15" s="27"/>
      <c r="I15" s="23">
        <f>A15</f>
        <v>7</v>
      </c>
      <c r="J15" s="24">
        <f t="shared" si="0"/>
        <v>0</v>
      </c>
      <c r="K15" s="28"/>
      <c r="L15" s="29"/>
      <c r="M15" s="30"/>
      <c r="N15" s="31"/>
      <c r="O15" s="32"/>
      <c r="P15" s="27"/>
    </row>
    <row r="16" spans="1:16" ht="17.25">
      <c r="A16" s="23"/>
      <c r="B16" s="33" t="s">
        <v>9</v>
      </c>
      <c r="C16" s="34" t="s">
        <v>23</v>
      </c>
      <c r="D16" s="34"/>
      <c r="E16" s="34"/>
      <c r="F16" s="35">
        <v>0.9</v>
      </c>
      <c r="G16" s="36" t="s">
        <v>11</v>
      </c>
      <c r="I16" s="23"/>
      <c r="J16" s="37">
        <f t="shared" si="0"/>
        <v>0</v>
      </c>
      <c r="K16" s="38">
        <v>0</v>
      </c>
      <c r="L16" s="35">
        <f>+G16</f>
        <v>0</v>
      </c>
      <c r="M16" s="39"/>
      <c r="N16" s="40" t="s">
        <v>7</v>
      </c>
      <c r="O16" s="35">
        <f>+G16</f>
        <v>0</v>
      </c>
      <c r="P16" s="41">
        <f>K16*M16</f>
        <v>0</v>
      </c>
    </row>
    <row r="17" spans="1:16" ht="17.25">
      <c r="A17" s="23">
        <v>8</v>
      </c>
      <c r="B17" s="24" t="s">
        <v>24</v>
      </c>
      <c r="C17" s="25"/>
      <c r="D17" s="25"/>
      <c r="E17" s="25"/>
      <c r="F17" s="26"/>
      <c r="G17" s="27"/>
      <c r="I17" s="23">
        <f>A17</f>
        <v>8</v>
      </c>
      <c r="J17" s="24">
        <f t="shared" si="0"/>
        <v>0</v>
      </c>
      <c r="K17" s="28"/>
      <c r="L17" s="29"/>
      <c r="M17" s="30"/>
      <c r="N17" s="31"/>
      <c r="O17" s="32"/>
      <c r="P17" s="27"/>
    </row>
    <row r="18" spans="1:16" ht="17.25">
      <c r="A18" s="23"/>
      <c r="B18" s="33" t="s">
        <v>9</v>
      </c>
      <c r="C18" s="34" t="s">
        <v>25</v>
      </c>
      <c r="D18" s="34"/>
      <c r="E18" s="34"/>
      <c r="F18" s="35">
        <v>3.9</v>
      </c>
      <c r="G18" s="36" t="s">
        <v>11</v>
      </c>
      <c r="I18" s="23"/>
      <c r="J18" s="37">
        <f t="shared" si="0"/>
        <v>0</v>
      </c>
      <c r="K18" s="38">
        <v>0</v>
      </c>
      <c r="L18" s="35">
        <f>+G18</f>
        <v>0</v>
      </c>
      <c r="M18" s="39"/>
      <c r="N18" s="40" t="s">
        <v>7</v>
      </c>
      <c r="O18" s="35">
        <f>+G18</f>
        <v>0</v>
      </c>
      <c r="P18" s="41">
        <f>K18*M18</f>
        <v>0</v>
      </c>
    </row>
    <row r="19" spans="1:16" ht="17.25">
      <c r="A19" s="23">
        <v>9</v>
      </c>
      <c r="B19" s="24" t="s">
        <v>26</v>
      </c>
      <c r="C19" s="25"/>
      <c r="D19" s="25"/>
      <c r="E19" s="25"/>
      <c r="F19" s="26"/>
      <c r="G19" s="27"/>
      <c r="I19" s="23">
        <f>A19</f>
        <v>9</v>
      </c>
      <c r="J19" s="24">
        <f t="shared" si="0"/>
        <v>0</v>
      </c>
      <c r="K19" s="28"/>
      <c r="L19" s="29"/>
      <c r="M19" s="30"/>
      <c r="N19" s="31"/>
      <c r="O19" s="32"/>
      <c r="P19" s="27"/>
    </row>
    <row r="20" spans="1:16" ht="17.25">
      <c r="A20" s="23"/>
      <c r="B20" s="33" t="s">
        <v>9</v>
      </c>
      <c r="C20" s="34" t="s">
        <v>27</v>
      </c>
      <c r="D20" s="34"/>
      <c r="E20" s="34"/>
      <c r="F20" s="35">
        <v>0.9</v>
      </c>
      <c r="G20" s="36" t="s">
        <v>11</v>
      </c>
      <c r="I20" s="23"/>
      <c r="J20" s="37">
        <f t="shared" si="0"/>
        <v>0</v>
      </c>
      <c r="K20" s="38">
        <v>0</v>
      </c>
      <c r="L20" s="35">
        <f>+G20</f>
        <v>0</v>
      </c>
      <c r="M20" s="39"/>
      <c r="N20" s="40" t="s">
        <v>7</v>
      </c>
      <c r="O20" s="35">
        <f>+G20</f>
        <v>0</v>
      </c>
      <c r="P20" s="41">
        <f>K20*M20</f>
        <v>0</v>
      </c>
    </row>
    <row r="21" spans="1:16" ht="17.25">
      <c r="A21" s="23">
        <v>10</v>
      </c>
      <c r="B21" s="24" t="s">
        <v>28</v>
      </c>
      <c r="C21" s="25"/>
      <c r="D21" s="25"/>
      <c r="E21" s="25"/>
      <c r="F21" s="26"/>
      <c r="G21" s="27"/>
      <c r="I21" s="23">
        <f>A21</f>
        <v>10</v>
      </c>
      <c r="J21" s="24">
        <f t="shared" si="0"/>
        <v>0</v>
      </c>
      <c r="K21" s="28"/>
      <c r="L21" s="29"/>
      <c r="M21" s="30"/>
      <c r="N21" s="31"/>
      <c r="O21" s="32"/>
      <c r="P21" s="27"/>
    </row>
    <row r="22" spans="1:16" ht="17.25">
      <c r="A22" s="23"/>
      <c r="B22" s="33" t="s">
        <v>9</v>
      </c>
      <c r="C22" s="34" t="s">
        <v>29</v>
      </c>
      <c r="D22" s="34"/>
      <c r="E22" s="34"/>
      <c r="F22" s="35">
        <v>0.5</v>
      </c>
      <c r="G22" s="36" t="s">
        <v>11</v>
      </c>
      <c r="I22" s="23"/>
      <c r="J22" s="37">
        <f t="shared" si="0"/>
        <v>0</v>
      </c>
      <c r="K22" s="38">
        <f>+F22</f>
        <v>0.5</v>
      </c>
      <c r="L22" s="35">
        <f>+G22</f>
        <v>0</v>
      </c>
      <c r="M22" s="39"/>
      <c r="N22" s="40" t="s">
        <v>7</v>
      </c>
      <c r="O22" s="35">
        <f>+G22</f>
        <v>0</v>
      </c>
      <c r="P22" s="41">
        <f>K22*M22</f>
        <v>0</v>
      </c>
    </row>
    <row r="23" spans="1:16" ht="17.25">
      <c r="A23" s="23">
        <v>11</v>
      </c>
      <c r="B23" s="24" t="s">
        <v>30</v>
      </c>
      <c r="C23" s="25"/>
      <c r="D23" s="25"/>
      <c r="E23" s="25"/>
      <c r="F23" s="26"/>
      <c r="G23" s="27"/>
      <c r="I23" s="23">
        <f>A23</f>
        <v>11</v>
      </c>
      <c r="J23" s="24">
        <f t="shared" si="0"/>
        <v>0</v>
      </c>
      <c r="K23" s="28"/>
      <c r="L23" s="29"/>
      <c r="M23" s="30"/>
      <c r="N23" s="31"/>
      <c r="O23" s="32"/>
      <c r="P23" s="27"/>
    </row>
    <row r="24" spans="1:16" ht="17.25">
      <c r="A24" s="23"/>
      <c r="B24" s="33" t="s">
        <v>9</v>
      </c>
      <c r="C24" s="34" t="s">
        <v>31</v>
      </c>
      <c r="D24" s="34"/>
      <c r="E24" s="34"/>
      <c r="F24" s="35">
        <v>1.5</v>
      </c>
      <c r="G24" s="36" t="s">
        <v>11</v>
      </c>
      <c r="I24" s="23"/>
      <c r="J24" s="37">
        <f t="shared" si="0"/>
        <v>0</v>
      </c>
      <c r="K24" s="38">
        <f>+F24</f>
        <v>1.5</v>
      </c>
      <c r="L24" s="35">
        <f>+G24</f>
        <v>0</v>
      </c>
      <c r="M24" s="39"/>
      <c r="N24" s="40" t="s">
        <v>7</v>
      </c>
      <c r="O24" s="35">
        <f>+G24</f>
        <v>0</v>
      </c>
      <c r="P24" s="41">
        <f>K24*M24</f>
        <v>0</v>
      </c>
    </row>
    <row r="25" spans="1:16" ht="17.25">
      <c r="A25" s="23">
        <v>12</v>
      </c>
      <c r="B25" s="24" t="s">
        <v>32</v>
      </c>
      <c r="C25" s="25"/>
      <c r="D25" s="25"/>
      <c r="E25" s="25"/>
      <c r="F25" s="26"/>
      <c r="G25" s="27"/>
      <c r="I25" s="23">
        <f>A25</f>
        <v>12</v>
      </c>
      <c r="J25" s="24">
        <f t="shared" si="0"/>
        <v>0</v>
      </c>
      <c r="K25" s="28"/>
      <c r="L25" s="29"/>
      <c r="M25" s="30"/>
      <c r="N25" s="31"/>
      <c r="O25" s="32"/>
      <c r="P25" s="27"/>
    </row>
    <row r="26" spans="1:16" ht="17.25">
      <c r="A26" s="23"/>
      <c r="B26" s="33" t="s">
        <v>9</v>
      </c>
      <c r="C26" s="34" t="s">
        <v>33</v>
      </c>
      <c r="D26" s="34"/>
      <c r="E26" s="34"/>
      <c r="F26" s="35">
        <v>1.8</v>
      </c>
      <c r="G26" s="36" t="s">
        <v>11</v>
      </c>
      <c r="I26" s="23"/>
      <c r="J26" s="37">
        <f t="shared" si="0"/>
        <v>0</v>
      </c>
      <c r="K26" s="38">
        <f>+F26</f>
        <v>1.8</v>
      </c>
      <c r="L26" s="35">
        <f>+G26</f>
        <v>0</v>
      </c>
      <c r="M26" s="39"/>
      <c r="N26" s="40" t="s">
        <v>7</v>
      </c>
      <c r="O26" s="35">
        <f>+G26</f>
        <v>0</v>
      </c>
      <c r="P26" s="41">
        <f>K26*M26</f>
        <v>0</v>
      </c>
    </row>
    <row r="27" spans="1:16" ht="17.25">
      <c r="A27" s="23">
        <v>13</v>
      </c>
      <c r="B27" s="24" t="s">
        <v>34</v>
      </c>
      <c r="C27" s="25"/>
      <c r="D27" s="25"/>
      <c r="E27" s="25"/>
      <c r="F27" s="26"/>
      <c r="G27" s="27"/>
      <c r="I27" s="23">
        <f>A27</f>
        <v>13</v>
      </c>
      <c r="J27" s="24">
        <f t="shared" si="0"/>
        <v>0</v>
      </c>
      <c r="K27" s="28"/>
      <c r="L27" s="29"/>
      <c r="M27" s="30"/>
      <c r="N27" s="31"/>
      <c r="O27" s="32"/>
      <c r="P27" s="27"/>
    </row>
    <row r="28" spans="1:16" ht="17.25">
      <c r="A28" s="23"/>
      <c r="B28" s="33" t="s">
        <v>9</v>
      </c>
      <c r="C28" s="34" t="s">
        <v>35</v>
      </c>
      <c r="D28" s="34"/>
      <c r="E28" s="34"/>
      <c r="F28" s="35">
        <v>1.2</v>
      </c>
      <c r="G28" s="36" t="s">
        <v>11</v>
      </c>
      <c r="I28" s="23"/>
      <c r="J28" s="37">
        <f t="shared" si="0"/>
        <v>0</v>
      </c>
      <c r="K28" s="38">
        <f>+F28</f>
        <v>1.2</v>
      </c>
      <c r="L28" s="35">
        <f>+G28</f>
        <v>0</v>
      </c>
      <c r="M28" s="39"/>
      <c r="N28" s="40" t="s">
        <v>7</v>
      </c>
      <c r="O28" s="35">
        <f>+G28</f>
        <v>0</v>
      </c>
      <c r="P28" s="41">
        <f>K28*M28</f>
        <v>0</v>
      </c>
    </row>
    <row r="29" spans="1:16" ht="17.25">
      <c r="A29" s="23">
        <v>14</v>
      </c>
      <c r="B29" s="24" t="s">
        <v>36</v>
      </c>
      <c r="C29" s="25"/>
      <c r="D29" s="25"/>
      <c r="E29" s="25"/>
      <c r="F29" s="26"/>
      <c r="G29" s="27"/>
      <c r="I29" s="23">
        <f>A29</f>
        <v>14</v>
      </c>
      <c r="J29" s="24">
        <f t="shared" si="0"/>
        <v>0</v>
      </c>
      <c r="K29" s="28"/>
      <c r="L29" s="29"/>
      <c r="M29" s="30"/>
      <c r="N29" s="31"/>
      <c r="O29" s="32"/>
      <c r="P29" s="27"/>
    </row>
    <row r="30" spans="1:16" ht="17.25">
      <c r="A30" s="23"/>
      <c r="B30" s="33" t="s">
        <v>37</v>
      </c>
      <c r="C30" s="35" t="s">
        <v>38</v>
      </c>
      <c r="D30" s="34"/>
      <c r="E30" s="34"/>
      <c r="F30" s="35">
        <v>18</v>
      </c>
      <c r="G30" s="36" t="s">
        <v>19</v>
      </c>
      <c r="I30" s="23"/>
      <c r="J30" s="37">
        <f t="shared" si="0"/>
        <v>0</v>
      </c>
      <c r="K30" s="38">
        <v>0</v>
      </c>
      <c r="L30" s="35">
        <f>+G30</f>
        <v>0</v>
      </c>
      <c r="M30" s="39"/>
      <c r="N30" s="40" t="s">
        <v>7</v>
      </c>
      <c r="O30" s="35">
        <f>+G30</f>
        <v>0</v>
      </c>
      <c r="P30" s="41">
        <f>K30*M30</f>
        <v>0</v>
      </c>
    </row>
    <row r="31" spans="1:16" ht="17.25">
      <c r="A31" s="23">
        <v>15</v>
      </c>
      <c r="B31" s="24" t="s">
        <v>39</v>
      </c>
      <c r="C31" s="25"/>
      <c r="D31" s="25"/>
      <c r="E31" s="25"/>
      <c r="F31" s="42"/>
      <c r="G31" s="27"/>
      <c r="I31" s="23">
        <f>A31</f>
        <v>15</v>
      </c>
      <c r="J31" s="32">
        <f t="shared" si="0"/>
        <v>0</v>
      </c>
      <c r="K31" s="28"/>
      <c r="L31" s="29"/>
      <c r="M31" s="30"/>
      <c r="N31" s="31"/>
      <c r="O31" s="32"/>
      <c r="P31" s="27"/>
    </row>
    <row r="32" spans="1:16" ht="16.5" customHeight="1">
      <c r="A32" s="23"/>
      <c r="B32" s="34" t="s">
        <v>40</v>
      </c>
      <c r="C32" s="43" t="s">
        <v>41</v>
      </c>
      <c r="D32" s="34"/>
      <c r="E32" s="34"/>
      <c r="F32" s="35">
        <v>1</v>
      </c>
      <c r="G32" s="36" t="s">
        <v>11</v>
      </c>
      <c r="I32" s="23"/>
      <c r="J32" s="44">
        <f t="shared" si="0"/>
        <v>0</v>
      </c>
      <c r="K32" s="45">
        <v>0</v>
      </c>
      <c r="L32" s="35">
        <f>+G32</f>
        <v>0</v>
      </c>
      <c r="M32" s="39"/>
      <c r="N32" s="40" t="s">
        <v>7</v>
      </c>
      <c r="O32" s="35">
        <f>+G32</f>
        <v>0</v>
      </c>
      <c r="P32" s="41">
        <f>K32*M32</f>
        <v>0</v>
      </c>
    </row>
    <row r="33" spans="1:16" ht="17.25">
      <c r="A33" s="23">
        <v>16</v>
      </c>
      <c r="B33" s="24" t="s">
        <v>42</v>
      </c>
      <c r="C33" s="25"/>
      <c r="D33" s="25"/>
      <c r="E33" s="25"/>
      <c r="F33" s="26"/>
      <c r="G33" s="27"/>
      <c r="I33" s="23">
        <f>A33</f>
        <v>16</v>
      </c>
      <c r="J33" s="24">
        <f t="shared" si="0"/>
        <v>0</v>
      </c>
      <c r="K33" s="28"/>
      <c r="L33" s="29"/>
      <c r="M33" s="30"/>
      <c r="N33" s="31"/>
      <c r="O33" s="32"/>
      <c r="P33" s="27"/>
    </row>
    <row r="34" spans="1:16" ht="17.25">
      <c r="A34" s="23"/>
      <c r="B34" s="33" t="s">
        <v>43</v>
      </c>
      <c r="C34" s="34" t="s">
        <v>44</v>
      </c>
      <c r="D34" s="34"/>
      <c r="E34" s="34"/>
      <c r="F34" s="35">
        <v>32.2</v>
      </c>
      <c r="G34" s="36" t="s">
        <v>11</v>
      </c>
      <c r="I34" s="23"/>
      <c r="J34" s="37">
        <f t="shared" si="0"/>
        <v>0</v>
      </c>
      <c r="K34" s="38">
        <v>13.9</v>
      </c>
      <c r="L34" s="35">
        <f>+G34</f>
        <v>0</v>
      </c>
      <c r="M34" s="39"/>
      <c r="N34" s="40" t="s">
        <v>7</v>
      </c>
      <c r="O34" s="35">
        <f>+G34</f>
        <v>0</v>
      </c>
      <c r="P34" s="41">
        <f>K34*M34</f>
        <v>0</v>
      </c>
    </row>
    <row r="35" spans="1:16" ht="17.25">
      <c r="A35" s="23">
        <v>17</v>
      </c>
      <c r="B35" s="24" t="s">
        <v>45</v>
      </c>
      <c r="C35" s="25"/>
      <c r="D35" s="25"/>
      <c r="E35" s="25"/>
      <c r="F35" s="26"/>
      <c r="G35" s="27"/>
      <c r="I35" s="23">
        <f>A35</f>
        <v>17</v>
      </c>
      <c r="J35" s="24">
        <f t="shared" si="0"/>
        <v>0</v>
      </c>
      <c r="K35" s="28"/>
      <c r="L35" s="29"/>
      <c r="M35" s="30"/>
      <c r="N35" s="31"/>
      <c r="O35" s="32"/>
      <c r="P35" s="27"/>
    </row>
    <row r="36" spans="1:16" ht="17.25">
      <c r="A36" s="23"/>
      <c r="B36" s="33" t="s">
        <v>43</v>
      </c>
      <c r="C36" s="34" t="s">
        <v>46</v>
      </c>
      <c r="D36" s="34"/>
      <c r="E36" s="34"/>
      <c r="F36" s="35">
        <v>4</v>
      </c>
      <c r="G36" s="36" t="s">
        <v>11</v>
      </c>
      <c r="I36" s="23"/>
      <c r="J36" s="37">
        <f t="shared" si="0"/>
        <v>0</v>
      </c>
      <c r="K36" s="38">
        <v>1.5</v>
      </c>
      <c r="L36" s="35">
        <f>+G36</f>
        <v>0</v>
      </c>
      <c r="M36" s="39"/>
      <c r="N36" s="40" t="s">
        <v>7</v>
      </c>
      <c r="O36" s="35">
        <f>+G36</f>
        <v>0</v>
      </c>
      <c r="P36" s="41">
        <f>K36*M36</f>
        <v>0</v>
      </c>
    </row>
    <row r="37" spans="1:16" ht="17.25">
      <c r="A37" s="23">
        <v>18</v>
      </c>
      <c r="B37" s="46" t="s">
        <v>47</v>
      </c>
      <c r="C37" s="25"/>
      <c r="D37" s="25"/>
      <c r="E37" s="25"/>
      <c r="F37" s="26"/>
      <c r="G37" s="27"/>
      <c r="I37" s="23">
        <f>A37</f>
        <v>18</v>
      </c>
      <c r="J37" s="24">
        <f t="shared" si="0"/>
        <v>0</v>
      </c>
      <c r="K37" s="28"/>
      <c r="L37" s="29"/>
      <c r="M37" s="30"/>
      <c r="N37" s="31"/>
      <c r="O37" s="32"/>
      <c r="P37" s="27"/>
    </row>
    <row r="38" spans="1:16" ht="17.25">
      <c r="A38" s="23"/>
      <c r="B38" s="47" t="s">
        <v>48</v>
      </c>
      <c r="C38" s="48"/>
      <c r="D38" s="48"/>
      <c r="E38" s="48"/>
      <c r="F38" s="49"/>
      <c r="G38" s="50"/>
      <c r="I38" s="23"/>
      <c r="J38" s="51">
        <f>B38</f>
        <v>0</v>
      </c>
      <c r="K38" s="52"/>
      <c r="L38" s="6"/>
      <c r="N38" s="53"/>
      <c r="O38" s="54"/>
      <c r="P38" s="50"/>
    </row>
    <row r="39" spans="1:16" ht="17.25">
      <c r="A39" s="23"/>
      <c r="B39" s="33"/>
      <c r="C39" s="34" t="s">
        <v>49</v>
      </c>
      <c r="D39" s="34"/>
      <c r="E39" s="34"/>
      <c r="F39" s="35">
        <v>27.4</v>
      </c>
      <c r="G39" s="36" t="s">
        <v>11</v>
      </c>
      <c r="I39" s="23"/>
      <c r="J39" s="37">
        <f aca="true" t="shared" si="1" ref="J39:J40">+B39</f>
        <v>0</v>
      </c>
      <c r="K39" s="38">
        <v>13.9</v>
      </c>
      <c r="L39" s="35">
        <f>+G39</f>
        <v>0</v>
      </c>
      <c r="M39" s="39"/>
      <c r="N39" s="40" t="s">
        <v>7</v>
      </c>
      <c r="O39" s="35">
        <f>+G39</f>
        <v>0</v>
      </c>
      <c r="P39" s="41">
        <f>K39*M39</f>
        <v>0</v>
      </c>
    </row>
    <row r="40" spans="1:16" ht="17.25">
      <c r="A40" s="23">
        <v>19</v>
      </c>
      <c r="B40" s="46" t="s">
        <v>50</v>
      </c>
      <c r="C40" s="25"/>
      <c r="D40" s="25"/>
      <c r="E40" s="25"/>
      <c r="F40" s="26"/>
      <c r="G40" s="27"/>
      <c r="I40" s="23">
        <f>A40</f>
        <v>19</v>
      </c>
      <c r="J40" s="24">
        <f t="shared" si="1"/>
        <v>0</v>
      </c>
      <c r="K40" s="28"/>
      <c r="L40" s="29"/>
      <c r="M40" s="30"/>
      <c r="N40" s="31"/>
      <c r="O40" s="32"/>
      <c r="P40" s="27"/>
    </row>
    <row r="41" spans="1:16" ht="17.25">
      <c r="A41" s="23"/>
      <c r="B41" s="47" t="s">
        <v>48</v>
      </c>
      <c r="C41" s="48"/>
      <c r="D41" s="48"/>
      <c r="E41" s="48"/>
      <c r="F41" s="49"/>
      <c r="G41" s="50"/>
      <c r="I41" s="23"/>
      <c r="J41" s="24">
        <f>B41</f>
        <v>0</v>
      </c>
      <c r="K41" s="52"/>
      <c r="L41" s="6"/>
      <c r="N41" s="53"/>
      <c r="O41" s="54"/>
      <c r="P41" s="50"/>
    </row>
    <row r="42" spans="1:16" ht="17.25">
      <c r="A42" s="23"/>
      <c r="B42" s="33"/>
      <c r="C42" s="34" t="s">
        <v>51</v>
      </c>
      <c r="D42" s="34"/>
      <c r="E42" s="34"/>
      <c r="F42" s="35">
        <v>3.4</v>
      </c>
      <c r="G42" s="36" t="s">
        <v>11</v>
      </c>
      <c r="I42" s="23"/>
      <c r="J42" s="37">
        <f aca="true" t="shared" si="2" ref="J42:J46">+B42</f>
        <v>0</v>
      </c>
      <c r="K42" s="38">
        <v>1.2</v>
      </c>
      <c r="L42" s="35">
        <f>+G42</f>
        <v>0</v>
      </c>
      <c r="M42" s="39"/>
      <c r="N42" s="40" t="s">
        <v>7</v>
      </c>
      <c r="O42" s="35">
        <f>+G42</f>
        <v>0</v>
      </c>
      <c r="P42" s="41">
        <f>K42*M42</f>
        <v>0</v>
      </c>
    </row>
    <row r="43" spans="1:16" ht="17.25">
      <c r="A43" s="23">
        <v>20</v>
      </c>
      <c r="B43" s="46" t="s">
        <v>52</v>
      </c>
      <c r="C43" s="25"/>
      <c r="D43" s="25"/>
      <c r="E43" s="25"/>
      <c r="F43" s="26"/>
      <c r="G43" s="27"/>
      <c r="I43" s="23">
        <f>A43</f>
        <v>20</v>
      </c>
      <c r="J43" s="24">
        <f t="shared" si="2"/>
        <v>0</v>
      </c>
      <c r="K43" s="28"/>
      <c r="L43" s="29"/>
      <c r="M43" s="30"/>
      <c r="N43" s="31"/>
      <c r="O43" s="32"/>
      <c r="P43" s="27"/>
    </row>
    <row r="44" spans="1:16" ht="17.25">
      <c r="A44" s="23"/>
      <c r="B44" s="33" t="s">
        <v>53</v>
      </c>
      <c r="C44" s="34" t="s">
        <v>54</v>
      </c>
      <c r="D44" s="34"/>
      <c r="E44" s="34"/>
      <c r="F44" s="35">
        <v>3</v>
      </c>
      <c r="G44" s="36" t="s">
        <v>11</v>
      </c>
      <c r="I44" s="23"/>
      <c r="J44" s="37">
        <f t="shared" si="2"/>
        <v>0</v>
      </c>
      <c r="K44" s="38">
        <v>0</v>
      </c>
      <c r="L44" s="35">
        <f>+G44</f>
        <v>0</v>
      </c>
      <c r="M44" s="39"/>
      <c r="N44" s="40" t="s">
        <v>7</v>
      </c>
      <c r="O44" s="35">
        <f>+G44</f>
        <v>0</v>
      </c>
      <c r="P44" s="41">
        <f>K44*M44</f>
        <v>0</v>
      </c>
    </row>
    <row r="45" spans="1:16" ht="17.25">
      <c r="A45" s="23">
        <v>21</v>
      </c>
      <c r="B45" s="24" t="s">
        <v>55</v>
      </c>
      <c r="C45" s="25"/>
      <c r="D45" s="25"/>
      <c r="E45" s="25"/>
      <c r="F45" s="26"/>
      <c r="G45" s="27"/>
      <c r="I45" s="23">
        <f>A45</f>
        <v>21</v>
      </c>
      <c r="J45" s="24">
        <f t="shared" si="2"/>
        <v>0</v>
      </c>
      <c r="K45" s="28"/>
      <c r="L45" s="29"/>
      <c r="M45" s="30"/>
      <c r="N45" s="31"/>
      <c r="O45" s="32"/>
      <c r="P45" s="27"/>
    </row>
    <row r="46" spans="1:16" ht="17.25">
      <c r="A46" s="23"/>
      <c r="B46" s="33" t="s">
        <v>56</v>
      </c>
      <c r="C46" s="34" t="s">
        <v>57</v>
      </c>
      <c r="D46" s="34"/>
      <c r="E46" s="34"/>
      <c r="F46" s="35">
        <v>82.6</v>
      </c>
      <c r="G46" s="36" t="s">
        <v>11</v>
      </c>
      <c r="I46" s="23"/>
      <c r="J46" s="37">
        <f t="shared" si="2"/>
        <v>0</v>
      </c>
      <c r="K46" s="38">
        <v>63.5</v>
      </c>
      <c r="L46" s="35">
        <f>+G46</f>
        <v>0</v>
      </c>
      <c r="M46" s="39"/>
      <c r="N46" s="40" t="s">
        <v>7</v>
      </c>
      <c r="O46" s="35">
        <f>+G46</f>
        <v>0</v>
      </c>
      <c r="P46" s="41">
        <f>K46*M46</f>
        <v>0</v>
      </c>
    </row>
    <row r="47" spans="1:20" s="58" customFormat="1" ht="18">
      <c r="A47" s="55"/>
      <c r="B47" s="55"/>
      <c r="C47" s="55"/>
      <c r="D47" s="55"/>
      <c r="E47" s="55"/>
      <c r="F47" s="56"/>
      <c r="G47" s="57"/>
      <c r="I47" s="59"/>
      <c r="J47" s="60" t="s">
        <v>58</v>
      </c>
      <c r="K47" s="61"/>
      <c r="L47" s="60"/>
      <c r="M47" s="62"/>
      <c r="N47" s="63"/>
      <c r="O47" s="64"/>
      <c r="P47" s="65">
        <f>SUM(P3:P46)</f>
        <v>0</v>
      </c>
      <c r="R47" s="66"/>
      <c r="S47" s="66"/>
      <c r="T47" s="66"/>
    </row>
    <row r="48" spans="1:17" ht="17.25">
      <c r="A48" s="48"/>
      <c r="B48" s="48"/>
      <c r="C48" s="48"/>
      <c r="D48" s="48"/>
      <c r="E48" s="48"/>
      <c r="F48" s="49"/>
      <c r="G48" s="6"/>
      <c r="I48" s="6"/>
      <c r="J48" s="6"/>
      <c r="K48" s="52"/>
      <c r="L48" s="6"/>
      <c r="N48" s="6"/>
      <c r="O48" s="6"/>
      <c r="Q48" s="6"/>
    </row>
    <row r="49" spans="1:16" ht="17.25">
      <c r="A49" s="7" t="s">
        <v>59</v>
      </c>
      <c r="B49" s="8"/>
      <c r="C49" s="8"/>
      <c r="D49" s="8"/>
      <c r="E49" s="8"/>
      <c r="F49" s="9"/>
      <c r="G49" s="10"/>
      <c r="I49" s="7">
        <f>+A49</f>
        <v>0</v>
      </c>
      <c r="J49" s="11"/>
      <c r="K49" s="12"/>
      <c r="L49" s="11"/>
      <c r="M49" s="13"/>
      <c r="N49" s="14"/>
      <c r="O49" s="15"/>
      <c r="P49" s="10"/>
    </row>
    <row r="50" spans="1:16" ht="16.5" customHeight="1">
      <c r="A50" s="16"/>
      <c r="B50" s="8" t="s">
        <v>1</v>
      </c>
      <c r="C50" s="17"/>
      <c r="D50" s="17"/>
      <c r="E50" s="17"/>
      <c r="F50" s="18" t="s">
        <v>2</v>
      </c>
      <c r="G50" s="19"/>
      <c r="I50" s="20"/>
      <c r="J50" s="67" t="s">
        <v>1</v>
      </c>
      <c r="K50" s="21" t="s">
        <v>2</v>
      </c>
      <c r="L50" s="21"/>
      <c r="M50" s="22" t="s">
        <v>3</v>
      </c>
      <c r="N50" s="22"/>
      <c r="O50" s="22"/>
      <c r="P50" s="19" t="s">
        <v>4</v>
      </c>
    </row>
    <row r="51" spans="1:16" ht="17.25">
      <c r="A51" s="23">
        <v>1</v>
      </c>
      <c r="B51" s="24" t="s">
        <v>60</v>
      </c>
      <c r="C51" s="25"/>
      <c r="D51" s="25"/>
      <c r="E51" s="25"/>
      <c r="F51" s="42"/>
      <c r="G51" s="27"/>
      <c r="I51" s="23">
        <f>A51</f>
        <v>1</v>
      </c>
      <c r="J51" s="32">
        <f aca="true" t="shared" si="3" ref="J51:J66">+B51</f>
        <v>0</v>
      </c>
      <c r="K51" s="28"/>
      <c r="L51" s="29"/>
      <c r="M51" s="30"/>
      <c r="N51" s="31"/>
      <c r="O51" s="32"/>
      <c r="P51" s="27"/>
    </row>
    <row r="52" spans="1:16" ht="16.5" customHeight="1">
      <c r="A52" s="23"/>
      <c r="B52" s="33" t="s">
        <v>40</v>
      </c>
      <c r="C52" s="43"/>
      <c r="D52" s="34"/>
      <c r="E52" s="34"/>
      <c r="F52" s="35">
        <v>2</v>
      </c>
      <c r="G52" s="36" t="s">
        <v>6</v>
      </c>
      <c r="I52" s="23"/>
      <c r="J52" s="44">
        <f t="shared" si="3"/>
        <v>0</v>
      </c>
      <c r="K52" s="38">
        <f>+F52</f>
        <v>2</v>
      </c>
      <c r="L52" s="35">
        <f>+G52</f>
        <v>0</v>
      </c>
      <c r="M52" s="39"/>
      <c r="N52" s="40" t="s">
        <v>7</v>
      </c>
      <c r="O52" s="35">
        <f>+G52</f>
        <v>0</v>
      </c>
      <c r="P52" s="41">
        <f>K52*M52</f>
        <v>0</v>
      </c>
    </row>
    <row r="53" spans="1:16" ht="17.25">
      <c r="A53" s="23">
        <v>2</v>
      </c>
      <c r="B53" s="24" t="s">
        <v>61</v>
      </c>
      <c r="C53" s="25"/>
      <c r="D53" s="25"/>
      <c r="E53" s="25"/>
      <c r="F53" s="42"/>
      <c r="G53" s="27"/>
      <c r="I53" s="23">
        <f>A53</f>
        <v>2</v>
      </c>
      <c r="J53" s="32">
        <f t="shared" si="3"/>
        <v>0</v>
      </c>
      <c r="K53" s="28"/>
      <c r="L53" s="29"/>
      <c r="M53" s="30"/>
      <c r="N53" s="31"/>
      <c r="O53" s="32"/>
      <c r="P53" s="27"/>
    </row>
    <row r="54" spans="1:16" ht="16.5" customHeight="1">
      <c r="A54" s="23"/>
      <c r="B54" s="34" t="s">
        <v>62</v>
      </c>
      <c r="C54" s="43"/>
      <c r="D54" s="34"/>
      <c r="E54" s="34"/>
      <c r="F54" s="35">
        <v>2</v>
      </c>
      <c r="G54" s="36" t="s">
        <v>6</v>
      </c>
      <c r="I54" s="23"/>
      <c r="J54" s="44">
        <f t="shared" si="3"/>
        <v>0</v>
      </c>
      <c r="K54" s="38">
        <v>0</v>
      </c>
      <c r="L54" s="35">
        <f>+G54</f>
        <v>0</v>
      </c>
      <c r="M54" s="39"/>
      <c r="N54" s="40" t="s">
        <v>7</v>
      </c>
      <c r="O54" s="35">
        <f>+G54</f>
        <v>0</v>
      </c>
      <c r="P54" s="41">
        <f>K54*M54</f>
        <v>0</v>
      </c>
    </row>
    <row r="55" spans="1:16" ht="17.25">
      <c r="A55" s="23">
        <v>3</v>
      </c>
      <c r="B55" s="24" t="s">
        <v>63</v>
      </c>
      <c r="C55" s="25"/>
      <c r="D55" s="25"/>
      <c r="E55" s="25"/>
      <c r="F55" s="42"/>
      <c r="G55" s="27"/>
      <c r="I55" s="23">
        <f>A55</f>
        <v>3</v>
      </c>
      <c r="J55" s="32">
        <f t="shared" si="3"/>
        <v>0</v>
      </c>
      <c r="K55" s="28"/>
      <c r="L55" s="29"/>
      <c r="M55" s="30"/>
      <c r="N55" s="31"/>
      <c r="O55" s="32"/>
      <c r="P55" s="27"/>
    </row>
    <row r="56" spans="1:16" ht="16.5" customHeight="1">
      <c r="A56" s="23"/>
      <c r="B56" s="34"/>
      <c r="C56" s="43"/>
      <c r="D56" s="34"/>
      <c r="E56" s="34"/>
      <c r="F56" s="35">
        <v>1</v>
      </c>
      <c r="G56" s="36" t="s">
        <v>6</v>
      </c>
      <c r="I56" s="23"/>
      <c r="J56" s="44">
        <f t="shared" si="3"/>
        <v>0</v>
      </c>
      <c r="K56" s="38">
        <v>0</v>
      </c>
      <c r="L56" s="35">
        <f>+G56</f>
        <v>0</v>
      </c>
      <c r="M56" s="39"/>
      <c r="N56" s="40" t="s">
        <v>7</v>
      </c>
      <c r="O56" s="35">
        <f>+G56</f>
        <v>0</v>
      </c>
      <c r="P56" s="41">
        <f>K56*M56</f>
        <v>0</v>
      </c>
    </row>
    <row r="57" spans="1:16" ht="17.25">
      <c r="A57" s="23">
        <v>4</v>
      </c>
      <c r="B57" s="24" t="s">
        <v>64</v>
      </c>
      <c r="C57" s="25"/>
      <c r="D57" s="25"/>
      <c r="E57" s="25"/>
      <c r="F57" s="42"/>
      <c r="G57" s="27"/>
      <c r="I57" s="23">
        <f>A57</f>
        <v>4</v>
      </c>
      <c r="J57" s="32">
        <f t="shared" si="3"/>
        <v>0</v>
      </c>
      <c r="K57" s="28"/>
      <c r="L57" s="29"/>
      <c r="M57" s="30"/>
      <c r="N57" s="31"/>
      <c r="O57" s="32"/>
      <c r="P57" s="27"/>
    </row>
    <row r="58" spans="1:16" ht="16.5" customHeight="1">
      <c r="A58" s="23"/>
      <c r="B58" s="34" t="s">
        <v>65</v>
      </c>
      <c r="C58" s="43"/>
      <c r="D58" s="34"/>
      <c r="E58" s="34"/>
      <c r="F58" s="35">
        <v>1</v>
      </c>
      <c r="G58" s="36" t="s">
        <v>6</v>
      </c>
      <c r="I58" s="23"/>
      <c r="J58" s="44">
        <f t="shared" si="3"/>
        <v>0</v>
      </c>
      <c r="K58" s="38">
        <v>0</v>
      </c>
      <c r="L58" s="35">
        <f>+G58</f>
        <v>0</v>
      </c>
      <c r="M58" s="39"/>
      <c r="N58" s="40" t="s">
        <v>7</v>
      </c>
      <c r="O58" s="35">
        <f>+G58</f>
        <v>0</v>
      </c>
      <c r="P58" s="41">
        <f>K58*M58</f>
        <v>0</v>
      </c>
    </row>
    <row r="59" spans="1:16" ht="17.25">
      <c r="A59" s="23">
        <v>5</v>
      </c>
      <c r="B59" s="24" t="s">
        <v>66</v>
      </c>
      <c r="C59" s="25"/>
      <c r="D59" s="25"/>
      <c r="E59" s="25"/>
      <c r="F59" s="42"/>
      <c r="G59" s="27"/>
      <c r="I59" s="23">
        <f>A59</f>
        <v>5</v>
      </c>
      <c r="J59" s="32">
        <f t="shared" si="3"/>
        <v>0</v>
      </c>
      <c r="K59" s="28"/>
      <c r="L59" s="29"/>
      <c r="M59" s="30"/>
      <c r="N59" s="31"/>
      <c r="O59" s="32"/>
      <c r="P59" s="27"/>
    </row>
    <row r="60" spans="1:16" ht="16.5" customHeight="1">
      <c r="A60" s="23"/>
      <c r="B60" s="34" t="s">
        <v>67</v>
      </c>
      <c r="C60" s="43"/>
      <c r="D60" s="34"/>
      <c r="E60" s="34"/>
      <c r="F60" s="35">
        <v>1</v>
      </c>
      <c r="G60" s="36" t="s">
        <v>6</v>
      </c>
      <c r="I60" s="23"/>
      <c r="J60" s="44">
        <f t="shared" si="3"/>
        <v>0</v>
      </c>
      <c r="K60" s="38">
        <v>0</v>
      </c>
      <c r="L60" s="35">
        <f>+G60</f>
        <v>0</v>
      </c>
      <c r="M60" s="39"/>
      <c r="N60" s="40" t="s">
        <v>7</v>
      </c>
      <c r="O60" s="35">
        <f>+G60</f>
        <v>0</v>
      </c>
      <c r="P60" s="41">
        <f>K60*M60</f>
        <v>0</v>
      </c>
    </row>
    <row r="61" spans="1:16" ht="17.25">
      <c r="A61" s="23">
        <v>6</v>
      </c>
      <c r="B61" s="24" t="s">
        <v>68</v>
      </c>
      <c r="C61" s="25"/>
      <c r="D61" s="25"/>
      <c r="E61" s="25"/>
      <c r="F61" s="42"/>
      <c r="G61" s="27"/>
      <c r="I61" s="23">
        <f>A61</f>
        <v>6</v>
      </c>
      <c r="J61" s="32">
        <f t="shared" si="3"/>
        <v>0</v>
      </c>
      <c r="K61" s="28"/>
      <c r="L61" s="29"/>
      <c r="M61" s="30"/>
      <c r="N61" s="31"/>
      <c r="O61" s="32"/>
      <c r="P61" s="27"/>
    </row>
    <row r="62" spans="1:16" ht="16.5" customHeight="1">
      <c r="A62" s="23"/>
      <c r="B62" s="34" t="s">
        <v>67</v>
      </c>
      <c r="C62" s="43"/>
      <c r="D62" s="34"/>
      <c r="E62" s="34"/>
      <c r="F62" s="35">
        <v>1</v>
      </c>
      <c r="G62" s="36" t="s">
        <v>6</v>
      </c>
      <c r="I62" s="23"/>
      <c r="J62" s="44">
        <f t="shared" si="3"/>
        <v>0</v>
      </c>
      <c r="K62" s="38">
        <f>+F62</f>
        <v>1</v>
      </c>
      <c r="L62" s="35">
        <f>+G62</f>
        <v>0</v>
      </c>
      <c r="M62" s="39"/>
      <c r="N62" s="40" t="s">
        <v>7</v>
      </c>
      <c r="O62" s="35">
        <f>+G62</f>
        <v>0</v>
      </c>
      <c r="P62" s="41">
        <f>K62*M62</f>
        <v>0</v>
      </c>
    </row>
    <row r="63" spans="1:16" ht="17.25">
      <c r="A63" s="23">
        <v>7</v>
      </c>
      <c r="B63" s="24" t="s">
        <v>69</v>
      </c>
      <c r="C63" s="25"/>
      <c r="D63" s="25"/>
      <c r="E63" s="25"/>
      <c r="F63" s="42"/>
      <c r="G63" s="27"/>
      <c r="I63" s="23">
        <f>A63</f>
        <v>7</v>
      </c>
      <c r="J63" s="32">
        <f t="shared" si="3"/>
        <v>0</v>
      </c>
      <c r="K63" s="28"/>
      <c r="L63" s="29"/>
      <c r="M63" s="30"/>
      <c r="N63" s="31"/>
      <c r="O63" s="32"/>
      <c r="P63" s="27"/>
    </row>
    <row r="64" spans="1:16" ht="16.5" customHeight="1">
      <c r="A64" s="23"/>
      <c r="B64" s="34"/>
      <c r="C64" s="43"/>
      <c r="D64" s="34"/>
      <c r="E64" s="34"/>
      <c r="F64" s="35">
        <v>1</v>
      </c>
      <c r="G64" s="36" t="s">
        <v>6</v>
      </c>
      <c r="I64" s="23"/>
      <c r="J64" s="44">
        <f t="shared" si="3"/>
        <v>0</v>
      </c>
      <c r="K64" s="38">
        <f>+F64</f>
        <v>1</v>
      </c>
      <c r="L64" s="35">
        <f>+G64</f>
        <v>0</v>
      </c>
      <c r="M64" s="39"/>
      <c r="N64" s="40" t="s">
        <v>7</v>
      </c>
      <c r="O64" s="35">
        <f>+G64</f>
        <v>0</v>
      </c>
      <c r="P64" s="41">
        <f>K64*M64</f>
        <v>0</v>
      </c>
    </row>
    <row r="65" spans="1:16" ht="17.25">
      <c r="A65" s="23">
        <v>8</v>
      </c>
      <c r="B65" s="46" t="s">
        <v>70</v>
      </c>
      <c r="C65" s="25"/>
      <c r="D65" s="25"/>
      <c r="E65" s="25"/>
      <c r="F65" s="42"/>
      <c r="G65" s="27"/>
      <c r="I65" s="23">
        <f>A65</f>
        <v>8</v>
      </c>
      <c r="J65" s="32">
        <f t="shared" si="3"/>
        <v>0</v>
      </c>
      <c r="K65" s="28"/>
      <c r="L65" s="29"/>
      <c r="M65" s="30"/>
      <c r="N65" s="31"/>
      <c r="O65" s="32"/>
      <c r="P65" s="27"/>
    </row>
    <row r="66" spans="1:16" ht="16.5" customHeight="1">
      <c r="A66" s="23"/>
      <c r="B66" s="34"/>
      <c r="C66" s="43"/>
      <c r="D66" s="34"/>
      <c r="E66" s="34"/>
      <c r="F66" s="35">
        <v>4</v>
      </c>
      <c r="G66" s="36" t="s">
        <v>6</v>
      </c>
      <c r="I66" s="23"/>
      <c r="J66" s="44">
        <f t="shared" si="3"/>
        <v>0</v>
      </c>
      <c r="K66" s="38">
        <v>0</v>
      </c>
      <c r="L66" s="35">
        <f>+G66</f>
        <v>0</v>
      </c>
      <c r="M66" s="39"/>
      <c r="N66" s="40" t="s">
        <v>7</v>
      </c>
      <c r="O66" s="35">
        <f>+G66</f>
        <v>0</v>
      </c>
      <c r="P66" s="41">
        <f>K66*M66</f>
        <v>0</v>
      </c>
    </row>
    <row r="67" spans="1:20" s="58" customFormat="1" ht="18">
      <c r="A67" s="55"/>
      <c r="B67" s="55"/>
      <c r="C67" s="55"/>
      <c r="D67" s="55"/>
      <c r="E67" s="55"/>
      <c r="F67" s="56"/>
      <c r="G67" s="57"/>
      <c r="I67" s="59"/>
      <c r="J67" s="60" t="s">
        <v>58</v>
      </c>
      <c r="K67" s="61"/>
      <c r="L67" s="60"/>
      <c r="M67" s="62"/>
      <c r="N67" s="63"/>
      <c r="O67" s="64"/>
      <c r="P67" s="65">
        <f>SUM(P51:P66)</f>
        <v>0</v>
      </c>
      <c r="R67" s="66"/>
      <c r="S67" s="66"/>
      <c r="T67" s="66"/>
    </row>
    <row r="68" spans="1:17" ht="17.25">
      <c r="A68" s="48"/>
      <c r="B68" s="48"/>
      <c r="C68" s="48"/>
      <c r="D68" s="48"/>
      <c r="E68" s="48"/>
      <c r="F68" s="49"/>
      <c r="G68" s="6"/>
      <c r="I68" s="6"/>
      <c r="J68" s="6"/>
      <c r="K68" s="52"/>
      <c r="L68" s="6"/>
      <c r="N68" s="6"/>
      <c r="O68" s="6"/>
      <c r="Q68" s="6"/>
    </row>
    <row r="69" spans="1:16" ht="17.25">
      <c r="A69" s="7" t="s">
        <v>71</v>
      </c>
      <c r="B69" s="8"/>
      <c r="C69" s="8"/>
      <c r="D69" s="8"/>
      <c r="E69" s="8"/>
      <c r="F69" s="9"/>
      <c r="G69" s="10"/>
      <c r="I69" s="7">
        <f>+A69</f>
        <v>0</v>
      </c>
      <c r="J69" s="11"/>
      <c r="K69" s="12"/>
      <c r="L69" s="11"/>
      <c r="M69" s="13"/>
      <c r="N69" s="14"/>
      <c r="O69" s="15"/>
      <c r="P69" s="10"/>
    </row>
    <row r="70" spans="1:16" ht="16.5" customHeight="1">
      <c r="A70" s="16"/>
      <c r="B70" s="8" t="s">
        <v>1</v>
      </c>
      <c r="C70" s="17"/>
      <c r="D70" s="17"/>
      <c r="E70" s="17"/>
      <c r="F70" s="18" t="s">
        <v>2</v>
      </c>
      <c r="G70" s="19"/>
      <c r="I70" s="20"/>
      <c r="J70" s="67" t="s">
        <v>1</v>
      </c>
      <c r="K70" s="21" t="s">
        <v>2</v>
      </c>
      <c r="L70" s="21"/>
      <c r="M70" s="22" t="s">
        <v>3</v>
      </c>
      <c r="N70" s="22"/>
      <c r="O70" s="22"/>
      <c r="P70" s="19" t="s">
        <v>4</v>
      </c>
    </row>
    <row r="71" spans="1:16" ht="17.25">
      <c r="A71" s="23">
        <v>1</v>
      </c>
      <c r="B71" s="24" t="s">
        <v>72</v>
      </c>
      <c r="C71" s="25"/>
      <c r="D71" s="25"/>
      <c r="E71" s="25"/>
      <c r="F71" s="42"/>
      <c r="G71" s="27"/>
      <c r="I71" s="23">
        <f>A71</f>
        <v>1</v>
      </c>
      <c r="J71" s="32">
        <f aca="true" t="shared" si="4" ref="J71:J101">+B71</f>
        <v>0</v>
      </c>
      <c r="K71" s="28"/>
      <c r="L71" s="29"/>
      <c r="M71" s="30"/>
      <c r="N71" s="31"/>
      <c r="O71" s="32"/>
      <c r="P71" s="27"/>
    </row>
    <row r="72" spans="1:16" ht="16.5" customHeight="1">
      <c r="A72" s="23"/>
      <c r="B72" s="34" t="s">
        <v>73</v>
      </c>
      <c r="C72" s="43" t="s">
        <v>74</v>
      </c>
      <c r="D72" s="34"/>
      <c r="E72" s="34"/>
      <c r="F72" s="35">
        <v>2.1</v>
      </c>
      <c r="G72" s="36" t="s">
        <v>11</v>
      </c>
      <c r="I72" s="23"/>
      <c r="J72" s="44">
        <f t="shared" si="4"/>
        <v>0</v>
      </c>
      <c r="K72" s="38">
        <f>+F72</f>
        <v>2.1</v>
      </c>
      <c r="L72" s="35">
        <f>+G72</f>
        <v>0</v>
      </c>
      <c r="M72" s="39"/>
      <c r="N72" s="40" t="s">
        <v>7</v>
      </c>
      <c r="O72" s="35">
        <f>+G72</f>
        <v>0</v>
      </c>
      <c r="P72" s="41">
        <f>K72*M72</f>
        <v>0</v>
      </c>
    </row>
    <row r="73" spans="1:16" ht="17.25">
      <c r="A73" s="23">
        <v>2</v>
      </c>
      <c r="B73" s="24" t="s">
        <v>75</v>
      </c>
      <c r="C73" s="25"/>
      <c r="D73" s="25"/>
      <c r="E73" s="25"/>
      <c r="F73" s="42"/>
      <c r="G73" s="27"/>
      <c r="I73" s="23">
        <f>A73</f>
        <v>2</v>
      </c>
      <c r="J73" s="32">
        <f t="shared" si="4"/>
        <v>0</v>
      </c>
      <c r="K73" s="28"/>
      <c r="L73" s="29"/>
      <c r="M73" s="30"/>
      <c r="N73" s="31"/>
      <c r="O73" s="32"/>
      <c r="P73" s="27"/>
    </row>
    <row r="74" spans="1:16" ht="16.5" customHeight="1">
      <c r="A74" s="23"/>
      <c r="B74" s="34" t="s">
        <v>73</v>
      </c>
      <c r="C74" s="68" t="s">
        <v>76</v>
      </c>
      <c r="D74" s="34"/>
      <c r="E74" s="34"/>
      <c r="F74" s="35">
        <v>163.6</v>
      </c>
      <c r="G74" s="36" t="s">
        <v>11</v>
      </c>
      <c r="I74" s="23"/>
      <c r="J74" s="44">
        <f t="shared" si="4"/>
        <v>0</v>
      </c>
      <c r="K74" s="38">
        <v>98.7</v>
      </c>
      <c r="L74" s="35">
        <f>+G74</f>
        <v>0</v>
      </c>
      <c r="M74" s="39"/>
      <c r="N74" s="40" t="s">
        <v>7</v>
      </c>
      <c r="O74" s="35">
        <f>+G74</f>
        <v>0</v>
      </c>
      <c r="P74" s="41">
        <f>K74*M74</f>
        <v>0</v>
      </c>
    </row>
    <row r="75" spans="1:16" ht="17.25">
      <c r="A75" s="23">
        <v>3</v>
      </c>
      <c r="B75" s="24" t="s">
        <v>77</v>
      </c>
      <c r="C75" s="25"/>
      <c r="D75" s="25"/>
      <c r="E75" s="25"/>
      <c r="F75" s="42"/>
      <c r="G75" s="27"/>
      <c r="I75" s="23">
        <f>A75</f>
        <v>3</v>
      </c>
      <c r="J75" s="32">
        <f t="shared" si="4"/>
        <v>0</v>
      </c>
      <c r="K75" s="28"/>
      <c r="L75" s="29"/>
      <c r="M75" s="30"/>
      <c r="N75" s="31"/>
      <c r="O75" s="32"/>
      <c r="P75" s="27"/>
    </row>
    <row r="76" spans="1:16" ht="16.5" customHeight="1">
      <c r="A76" s="23"/>
      <c r="B76" s="34" t="s">
        <v>73</v>
      </c>
      <c r="C76" s="43" t="s">
        <v>78</v>
      </c>
      <c r="D76" s="34"/>
      <c r="E76" s="34"/>
      <c r="F76" s="35">
        <v>1.5</v>
      </c>
      <c r="G76" s="36" t="s">
        <v>11</v>
      </c>
      <c r="I76" s="23"/>
      <c r="J76" s="44">
        <f t="shared" si="4"/>
        <v>0</v>
      </c>
      <c r="K76" s="38">
        <v>0</v>
      </c>
      <c r="L76" s="35">
        <f>+G76</f>
        <v>0</v>
      </c>
      <c r="M76" s="39"/>
      <c r="N76" s="40" t="s">
        <v>7</v>
      </c>
      <c r="O76" s="35">
        <f>+G76</f>
        <v>0</v>
      </c>
      <c r="P76" s="41">
        <f>K76*M76</f>
        <v>0</v>
      </c>
    </row>
    <row r="77" spans="1:16" ht="17.25">
      <c r="A77" s="23">
        <v>4</v>
      </c>
      <c r="B77" s="24" t="s">
        <v>79</v>
      </c>
      <c r="C77" s="25"/>
      <c r="D77" s="25"/>
      <c r="E77" s="25"/>
      <c r="F77" s="42"/>
      <c r="G77" s="27"/>
      <c r="I77" s="23">
        <f>A77</f>
        <v>4</v>
      </c>
      <c r="J77" s="32">
        <f t="shared" si="4"/>
        <v>0</v>
      </c>
      <c r="K77" s="28"/>
      <c r="L77" s="29"/>
      <c r="M77" s="30"/>
      <c r="N77" s="31"/>
      <c r="O77" s="32"/>
      <c r="P77" s="27"/>
    </row>
    <row r="78" spans="1:16" ht="16.5" customHeight="1">
      <c r="A78" s="23"/>
      <c r="B78" s="33" t="s">
        <v>56</v>
      </c>
      <c r="C78" s="43" t="s">
        <v>80</v>
      </c>
      <c r="D78" s="34"/>
      <c r="E78" s="34"/>
      <c r="F78" s="35">
        <v>225.7</v>
      </c>
      <c r="G78" s="36" t="s">
        <v>11</v>
      </c>
      <c r="I78" s="23"/>
      <c r="J78" s="44">
        <f t="shared" si="4"/>
        <v>0</v>
      </c>
      <c r="K78" s="38">
        <v>160.86</v>
      </c>
      <c r="L78" s="35">
        <f>+G78</f>
        <v>0</v>
      </c>
      <c r="M78" s="39"/>
      <c r="N78" s="40" t="s">
        <v>7</v>
      </c>
      <c r="O78" s="35">
        <f>+G78</f>
        <v>0</v>
      </c>
      <c r="P78" s="41">
        <f>K78*M78</f>
        <v>0</v>
      </c>
    </row>
    <row r="79" spans="1:16" ht="17.25">
      <c r="A79" s="23">
        <v>5</v>
      </c>
      <c r="B79" s="24" t="s">
        <v>81</v>
      </c>
      <c r="C79" s="25"/>
      <c r="D79" s="25"/>
      <c r="E79" s="25"/>
      <c r="F79" s="42"/>
      <c r="G79" s="27"/>
      <c r="I79" s="23">
        <f>A79</f>
        <v>5</v>
      </c>
      <c r="J79" s="32">
        <f t="shared" si="4"/>
        <v>0</v>
      </c>
      <c r="K79" s="28"/>
      <c r="L79" s="29"/>
      <c r="M79" s="30"/>
      <c r="N79" s="31"/>
      <c r="O79" s="32"/>
      <c r="P79" s="27"/>
    </row>
    <row r="80" spans="1:16" ht="16.5" customHeight="1">
      <c r="A80" s="23"/>
      <c r="B80" s="34" t="s">
        <v>73</v>
      </c>
      <c r="C80" s="68" t="s">
        <v>82</v>
      </c>
      <c r="D80" s="34"/>
      <c r="E80" s="34"/>
      <c r="F80" s="35">
        <v>661.8</v>
      </c>
      <c r="G80" s="36" t="s">
        <v>83</v>
      </c>
      <c r="I80" s="23"/>
      <c r="J80" s="44">
        <f t="shared" si="4"/>
        <v>0</v>
      </c>
      <c r="K80" s="38">
        <v>402.5</v>
      </c>
      <c r="L80" s="35">
        <f>+G80</f>
        <v>0</v>
      </c>
      <c r="M80" s="39"/>
      <c r="N80" s="40" t="s">
        <v>7</v>
      </c>
      <c r="O80" s="35">
        <f>+G80</f>
        <v>0</v>
      </c>
      <c r="P80" s="41">
        <f>K80*M80</f>
        <v>0</v>
      </c>
    </row>
    <row r="81" spans="1:16" ht="17.25">
      <c r="A81" s="23">
        <v>6</v>
      </c>
      <c r="B81" s="24" t="s">
        <v>84</v>
      </c>
      <c r="C81" s="25"/>
      <c r="D81" s="25"/>
      <c r="E81" s="25"/>
      <c r="F81" s="42"/>
      <c r="G81" s="27"/>
      <c r="I81" s="23">
        <f>A81</f>
        <v>6</v>
      </c>
      <c r="J81" s="32">
        <f t="shared" si="4"/>
        <v>0</v>
      </c>
      <c r="K81" s="28"/>
      <c r="L81" s="29"/>
      <c r="M81" s="30"/>
      <c r="N81" s="31"/>
      <c r="O81" s="32"/>
      <c r="P81" s="27"/>
    </row>
    <row r="82" spans="1:16" ht="16.5" customHeight="1">
      <c r="A82" s="23"/>
      <c r="B82" s="34" t="s">
        <v>40</v>
      </c>
      <c r="C82" s="43" t="s">
        <v>85</v>
      </c>
      <c r="D82" s="34"/>
      <c r="E82" s="34"/>
      <c r="F82" s="35">
        <v>198.5</v>
      </c>
      <c r="G82" s="36" t="s">
        <v>11</v>
      </c>
      <c r="I82" s="23"/>
      <c r="J82" s="44">
        <f t="shared" si="4"/>
        <v>0</v>
      </c>
      <c r="K82" s="38">
        <v>133.7</v>
      </c>
      <c r="L82" s="35">
        <f>+G82</f>
        <v>0</v>
      </c>
      <c r="M82" s="39"/>
      <c r="N82" s="40" t="s">
        <v>7</v>
      </c>
      <c r="O82" s="35">
        <f>+G82</f>
        <v>0</v>
      </c>
      <c r="P82" s="41">
        <f>K82*M82</f>
        <v>0</v>
      </c>
    </row>
    <row r="83" spans="1:16" ht="17.25">
      <c r="A83" s="23">
        <v>7</v>
      </c>
      <c r="B83" s="46" t="s">
        <v>86</v>
      </c>
      <c r="C83" s="25"/>
      <c r="D83" s="25"/>
      <c r="E83" s="25"/>
      <c r="F83" s="42"/>
      <c r="G83" s="27"/>
      <c r="I83" s="23">
        <f>A83</f>
        <v>7</v>
      </c>
      <c r="J83" s="32">
        <f t="shared" si="4"/>
        <v>0</v>
      </c>
      <c r="K83" s="28"/>
      <c r="L83" s="29"/>
      <c r="M83" s="30"/>
      <c r="N83" s="31"/>
      <c r="O83" s="32"/>
      <c r="P83" s="27"/>
    </row>
    <row r="84" spans="1:16" ht="16.5" customHeight="1">
      <c r="A84" s="23"/>
      <c r="B84" s="34" t="s">
        <v>73</v>
      </c>
      <c r="C84" s="68" t="s">
        <v>87</v>
      </c>
      <c r="D84" s="34"/>
      <c r="E84" s="34"/>
      <c r="F84" s="35">
        <v>130.9</v>
      </c>
      <c r="G84" s="36" t="s">
        <v>11</v>
      </c>
      <c r="I84" s="23"/>
      <c r="J84" s="44">
        <f t="shared" si="4"/>
        <v>0</v>
      </c>
      <c r="K84" s="38">
        <v>79</v>
      </c>
      <c r="L84" s="35">
        <f>+G84</f>
        <v>0</v>
      </c>
      <c r="M84" s="39"/>
      <c r="N84" s="40" t="s">
        <v>7</v>
      </c>
      <c r="O84" s="35">
        <f>+G84</f>
        <v>0</v>
      </c>
      <c r="P84" s="41">
        <f>K84*M84</f>
        <v>0</v>
      </c>
    </row>
    <row r="85" spans="1:16" ht="17.25">
      <c r="A85" s="23">
        <v>8</v>
      </c>
      <c r="B85" s="24" t="s">
        <v>88</v>
      </c>
      <c r="C85" s="25"/>
      <c r="D85" s="25"/>
      <c r="E85" s="25"/>
      <c r="F85" s="42"/>
      <c r="G85" s="27"/>
      <c r="I85" s="23">
        <f>A85</f>
        <v>8</v>
      </c>
      <c r="J85" s="32">
        <f t="shared" si="4"/>
        <v>0</v>
      </c>
      <c r="K85" s="28"/>
      <c r="L85" s="29"/>
      <c r="M85" s="30"/>
      <c r="N85" s="31"/>
      <c r="O85" s="32"/>
      <c r="P85" s="27"/>
    </row>
    <row r="86" spans="1:16" ht="16.5" customHeight="1">
      <c r="A86" s="23"/>
      <c r="B86" s="34" t="s">
        <v>89</v>
      </c>
      <c r="C86" s="43"/>
      <c r="D86" s="34"/>
      <c r="E86" s="34"/>
      <c r="F86" s="35">
        <v>130.9</v>
      </c>
      <c r="G86" s="36" t="s">
        <v>11</v>
      </c>
      <c r="I86" s="23"/>
      <c r="J86" s="44">
        <f t="shared" si="4"/>
        <v>0</v>
      </c>
      <c r="K86" s="38">
        <v>79</v>
      </c>
      <c r="L86" s="35">
        <f>+G86</f>
        <v>0</v>
      </c>
      <c r="M86" s="39"/>
      <c r="N86" s="40" t="s">
        <v>7</v>
      </c>
      <c r="O86" s="35">
        <f>+G86</f>
        <v>0</v>
      </c>
      <c r="P86" s="41">
        <f>K86*M86</f>
        <v>0</v>
      </c>
    </row>
    <row r="87" spans="1:16" ht="17.25">
      <c r="A87" s="23">
        <v>9</v>
      </c>
      <c r="B87" s="24" t="s">
        <v>90</v>
      </c>
      <c r="C87" s="25"/>
      <c r="D87" s="25"/>
      <c r="E87" s="25"/>
      <c r="F87" s="42"/>
      <c r="G87" s="27"/>
      <c r="I87" s="23">
        <f>A87</f>
        <v>9</v>
      </c>
      <c r="J87" s="32">
        <f t="shared" si="4"/>
        <v>0</v>
      </c>
      <c r="K87" s="28"/>
      <c r="L87" s="29"/>
      <c r="M87" s="30"/>
      <c r="N87" s="31"/>
      <c r="O87" s="32"/>
      <c r="P87" s="27"/>
    </row>
    <row r="88" spans="1:16" ht="16.5" customHeight="1">
      <c r="A88" s="23"/>
      <c r="B88" s="34" t="s">
        <v>91</v>
      </c>
      <c r="C88" s="43" t="s">
        <v>92</v>
      </c>
      <c r="D88" s="34"/>
      <c r="E88" s="34"/>
      <c r="F88" s="35">
        <v>177</v>
      </c>
      <c r="G88" s="36" t="s">
        <v>19</v>
      </c>
      <c r="I88" s="23"/>
      <c r="J88" s="44">
        <f t="shared" si="4"/>
        <v>0</v>
      </c>
      <c r="K88" s="38">
        <v>65</v>
      </c>
      <c r="L88" s="35">
        <f>+G88</f>
        <v>0</v>
      </c>
      <c r="M88" s="39"/>
      <c r="N88" s="40" t="s">
        <v>7</v>
      </c>
      <c r="O88" s="35">
        <f>+G88</f>
        <v>0</v>
      </c>
      <c r="P88" s="41">
        <f>K88*M88</f>
        <v>0</v>
      </c>
    </row>
    <row r="89" spans="1:16" ht="17.25">
      <c r="A89" s="23">
        <v>10</v>
      </c>
      <c r="B89" s="46" t="s">
        <v>93</v>
      </c>
      <c r="C89" s="25"/>
      <c r="D89" s="25"/>
      <c r="E89" s="25"/>
      <c r="F89" s="42"/>
      <c r="G89" s="27"/>
      <c r="I89" s="23">
        <f>A89</f>
        <v>10</v>
      </c>
      <c r="J89" s="32">
        <f t="shared" si="4"/>
        <v>0</v>
      </c>
      <c r="K89" s="28"/>
      <c r="L89" s="29"/>
      <c r="M89" s="30"/>
      <c r="N89" s="31"/>
      <c r="O89" s="32"/>
      <c r="P89" s="27"/>
    </row>
    <row r="90" spans="1:16" ht="16.5" customHeight="1">
      <c r="A90" s="23"/>
      <c r="B90" s="34" t="s">
        <v>91</v>
      </c>
      <c r="C90" s="43"/>
      <c r="D90" s="34"/>
      <c r="E90" s="34"/>
      <c r="F90" s="35">
        <v>7.5</v>
      </c>
      <c r="G90" s="36" t="s">
        <v>19</v>
      </c>
      <c r="I90" s="23"/>
      <c r="J90" s="44">
        <f t="shared" si="4"/>
        <v>0</v>
      </c>
      <c r="K90" s="38">
        <v>0</v>
      </c>
      <c r="L90" s="35">
        <f>+G90</f>
        <v>0</v>
      </c>
      <c r="M90" s="39"/>
      <c r="N90" s="40" t="s">
        <v>7</v>
      </c>
      <c r="O90" s="35">
        <f>+G90</f>
        <v>0</v>
      </c>
      <c r="P90" s="41">
        <f>K90*M90</f>
        <v>0</v>
      </c>
    </row>
    <row r="91" spans="1:16" ht="17.25">
      <c r="A91" s="23">
        <v>11</v>
      </c>
      <c r="B91" s="46" t="s">
        <v>94</v>
      </c>
      <c r="C91" s="25"/>
      <c r="D91" s="25"/>
      <c r="E91" s="25"/>
      <c r="F91" s="42"/>
      <c r="G91" s="27"/>
      <c r="I91" s="23">
        <f>A91</f>
        <v>11</v>
      </c>
      <c r="J91" s="32">
        <f t="shared" si="4"/>
        <v>0</v>
      </c>
      <c r="K91" s="28"/>
      <c r="L91" s="29"/>
      <c r="M91" s="30"/>
      <c r="N91" s="31"/>
      <c r="O91" s="32"/>
      <c r="P91" s="27"/>
    </row>
    <row r="92" spans="1:16" ht="16.5" customHeight="1">
      <c r="A92" s="23"/>
      <c r="B92" s="34" t="s">
        <v>91</v>
      </c>
      <c r="C92" s="43" t="s">
        <v>95</v>
      </c>
      <c r="D92" s="34"/>
      <c r="E92" s="34"/>
      <c r="F92" s="35">
        <v>31</v>
      </c>
      <c r="G92" s="36" t="s">
        <v>19</v>
      </c>
      <c r="I92" s="23"/>
      <c r="J92" s="44">
        <f t="shared" si="4"/>
        <v>0</v>
      </c>
      <c r="K92" s="38">
        <v>0</v>
      </c>
      <c r="L92" s="35">
        <f>+G92</f>
        <v>0</v>
      </c>
      <c r="M92" s="39"/>
      <c r="N92" s="40" t="s">
        <v>7</v>
      </c>
      <c r="O92" s="35">
        <f>+G92</f>
        <v>0</v>
      </c>
      <c r="P92" s="41">
        <f>K92*M92</f>
        <v>0</v>
      </c>
    </row>
    <row r="93" spans="1:16" ht="17.25">
      <c r="A93" s="23">
        <v>12</v>
      </c>
      <c r="B93" s="46" t="s">
        <v>96</v>
      </c>
      <c r="C93" s="25"/>
      <c r="D93" s="25"/>
      <c r="E93" s="25"/>
      <c r="F93" s="42"/>
      <c r="G93" s="27"/>
      <c r="I93" s="23">
        <f>A93</f>
        <v>12</v>
      </c>
      <c r="J93" s="32">
        <f t="shared" si="4"/>
        <v>0</v>
      </c>
      <c r="K93" s="28"/>
      <c r="L93" s="29"/>
      <c r="M93" s="30"/>
      <c r="N93" s="31"/>
      <c r="O93" s="32"/>
      <c r="P93" s="27"/>
    </row>
    <row r="94" spans="1:16" ht="16.5" customHeight="1">
      <c r="A94" s="23"/>
      <c r="B94" s="34" t="s">
        <v>97</v>
      </c>
      <c r="C94" s="43" t="s">
        <v>98</v>
      </c>
      <c r="D94" s="34"/>
      <c r="E94" s="34"/>
      <c r="F94" s="35">
        <v>30.8</v>
      </c>
      <c r="G94" s="36" t="s">
        <v>11</v>
      </c>
      <c r="I94" s="23"/>
      <c r="J94" s="44">
        <f t="shared" si="4"/>
        <v>0</v>
      </c>
      <c r="K94" s="38">
        <v>20.4</v>
      </c>
      <c r="L94" s="35">
        <f>+G94</f>
        <v>0</v>
      </c>
      <c r="M94" s="39"/>
      <c r="N94" s="40" t="s">
        <v>7</v>
      </c>
      <c r="O94" s="35">
        <f>+G94</f>
        <v>0</v>
      </c>
      <c r="P94" s="41">
        <f>K94*M94</f>
        <v>0</v>
      </c>
    </row>
    <row r="95" spans="1:16" ht="17.25">
      <c r="A95" s="23">
        <v>13</v>
      </c>
      <c r="B95" s="46" t="s">
        <v>99</v>
      </c>
      <c r="C95" s="25"/>
      <c r="D95" s="25"/>
      <c r="E95" s="25"/>
      <c r="F95" s="42"/>
      <c r="G95" s="27"/>
      <c r="I95" s="23">
        <f>A95</f>
        <v>13</v>
      </c>
      <c r="J95" s="32">
        <f t="shared" si="4"/>
        <v>0</v>
      </c>
      <c r="K95" s="28"/>
      <c r="L95" s="29"/>
      <c r="M95" s="30"/>
      <c r="N95" s="31"/>
      <c r="O95" s="32"/>
      <c r="P95" s="27"/>
    </row>
    <row r="96" spans="1:16" ht="16.5" customHeight="1">
      <c r="A96" s="23"/>
      <c r="B96" s="34" t="s">
        <v>73</v>
      </c>
      <c r="C96" s="43" t="s">
        <v>100</v>
      </c>
      <c r="D96" s="34"/>
      <c r="E96" s="34"/>
      <c r="F96" s="35">
        <v>52</v>
      </c>
      <c r="G96" s="36" t="s">
        <v>11</v>
      </c>
      <c r="I96" s="23"/>
      <c r="J96" s="44">
        <f t="shared" si="4"/>
        <v>0</v>
      </c>
      <c r="K96" s="38">
        <v>38</v>
      </c>
      <c r="L96" s="35">
        <f>+G96</f>
        <v>0</v>
      </c>
      <c r="M96" s="39"/>
      <c r="N96" s="40" t="s">
        <v>7</v>
      </c>
      <c r="O96" s="35">
        <f>+G96</f>
        <v>0</v>
      </c>
      <c r="P96" s="41">
        <f>K96*M96</f>
        <v>0</v>
      </c>
    </row>
    <row r="97" spans="1:16" ht="17.25">
      <c r="A97" s="23">
        <v>14</v>
      </c>
      <c r="B97" s="24" t="s">
        <v>101</v>
      </c>
      <c r="C97" s="25"/>
      <c r="D97" s="25"/>
      <c r="E97" s="25"/>
      <c r="F97" s="42"/>
      <c r="G97" s="27"/>
      <c r="I97" s="23">
        <f>A97</f>
        <v>14</v>
      </c>
      <c r="J97" s="32">
        <f t="shared" si="4"/>
        <v>0</v>
      </c>
      <c r="K97" s="28"/>
      <c r="L97" s="29"/>
      <c r="M97" s="30"/>
      <c r="N97" s="31"/>
      <c r="O97" s="32"/>
      <c r="P97" s="27"/>
    </row>
    <row r="98" spans="1:16" ht="16.5" customHeight="1">
      <c r="A98" s="23"/>
      <c r="B98" s="34" t="s">
        <v>89</v>
      </c>
      <c r="C98" s="43"/>
      <c r="D98" s="34"/>
      <c r="E98" s="34"/>
      <c r="F98" s="35">
        <v>82.8</v>
      </c>
      <c r="G98" s="36" t="s">
        <v>11</v>
      </c>
      <c r="I98" s="23"/>
      <c r="J98" s="44">
        <f t="shared" si="4"/>
        <v>0</v>
      </c>
      <c r="K98" s="38">
        <v>57.7</v>
      </c>
      <c r="L98" s="35">
        <f>+G98</f>
        <v>0</v>
      </c>
      <c r="M98" s="39"/>
      <c r="N98" s="40" t="s">
        <v>7</v>
      </c>
      <c r="O98" s="35">
        <f>+G98</f>
        <v>0</v>
      </c>
      <c r="P98" s="41">
        <f>K98*M98</f>
        <v>0</v>
      </c>
    </row>
    <row r="99" spans="1:16" ht="17.25">
      <c r="A99" s="23">
        <v>15</v>
      </c>
      <c r="B99" s="24" t="s">
        <v>102</v>
      </c>
      <c r="C99" s="25"/>
      <c r="D99" s="25"/>
      <c r="E99" s="25"/>
      <c r="F99" s="42"/>
      <c r="G99" s="27"/>
      <c r="I99" s="23">
        <f>A99</f>
        <v>15</v>
      </c>
      <c r="J99" s="69">
        <f t="shared" si="4"/>
        <v>0</v>
      </c>
      <c r="K99" s="28"/>
      <c r="L99" s="29"/>
      <c r="M99" s="30"/>
      <c r="N99" s="31"/>
      <c r="O99" s="32"/>
      <c r="P99" s="27"/>
    </row>
    <row r="100" spans="1:16" ht="16.5" customHeight="1">
      <c r="A100" s="23"/>
      <c r="B100" s="34" t="s">
        <v>103</v>
      </c>
      <c r="C100" s="43"/>
      <c r="D100" s="34"/>
      <c r="E100" s="34"/>
      <c r="F100" s="35">
        <v>0.9</v>
      </c>
      <c r="G100" s="36" t="s">
        <v>11</v>
      </c>
      <c r="I100" s="23"/>
      <c r="J100" s="54">
        <f t="shared" si="4"/>
        <v>0</v>
      </c>
      <c r="K100" s="38">
        <v>0</v>
      </c>
      <c r="L100" s="35">
        <f>+G100</f>
        <v>0</v>
      </c>
      <c r="M100" s="39"/>
      <c r="N100" s="40" t="s">
        <v>7</v>
      </c>
      <c r="O100" s="35">
        <f>+G100</f>
        <v>0</v>
      </c>
      <c r="P100" s="41">
        <f>K100*M100</f>
        <v>0</v>
      </c>
    </row>
    <row r="101" spans="1:16" ht="17.25">
      <c r="A101" s="23">
        <v>16</v>
      </c>
      <c r="B101" s="46" t="s">
        <v>104</v>
      </c>
      <c r="C101" s="25"/>
      <c r="D101" s="25"/>
      <c r="E101" s="25"/>
      <c r="F101" s="42"/>
      <c r="G101" s="27"/>
      <c r="I101" s="23">
        <f>A101</f>
        <v>16</v>
      </c>
      <c r="J101" s="32">
        <f t="shared" si="4"/>
        <v>0</v>
      </c>
      <c r="K101" s="28"/>
      <c r="L101" s="29"/>
      <c r="M101" s="30"/>
      <c r="N101" s="31"/>
      <c r="O101" s="32"/>
      <c r="P101" s="27"/>
    </row>
    <row r="102" spans="1:16" ht="16.5" customHeight="1">
      <c r="A102" s="23"/>
      <c r="B102" s="34"/>
      <c r="C102" s="43"/>
      <c r="D102" s="34"/>
      <c r="E102" s="34"/>
      <c r="F102" s="35">
        <v>0.9</v>
      </c>
      <c r="G102" s="36" t="s">
        <v>11</v>
      </c>
      <c r="I102" s="23"/>
      <c r="J102" s="44"/>
      <c r="K102" s="38">
        <v>0</v>
      </c>
      <c r="L102" s="35">
        <f>+G102</f>
        <v>0</v>
      </c>
      <c r="M102" s="39"/>
      <c r="N102" s="40" t="s">
        <v>7</v>
      </c>
      <c r="O102" s="35">
        <f>+G102</f>
        <v>0</v>
      </c>
      <c r="P102" s="41">
        <f>K102*M102</f>
        <v>0</v>
      </c>
    </row>
    <row r="103" spans="1:20" s="58" customFormat="1" ht="18">
      <c r="A103" s="55"/>
      <c r="B103" s="55"/>
      <c r="C103" s="55"/>
      <c r="D103" s="55"/>
      <c r="E103" s="55"/>
      <c r="F103" s="56"/>
      <c r="G103" s="57"/>
      <c r="I103" s="59"/>
      <c r="J103" s="60" t="s">
        <v>58</v>
      </c>
      <c r="K103" s="61"/>
      <c r="L103" s="60"/>
      <c r="M103" s="62"/>
      <c r="N103" s="63"/>
      <c r="O103" s="64"/>
      <c r="P103" s="65">
        <f>SUM(P72:P102)</f>
        <v>0</v>
      </c>
      <c r="R103" s="66"/>
      <c r="S103" s="66"/>
      <c r="T103" s="66"/>
    </row>
    <row r="104" spans="1:17" ht="17.25">
      <c r="A104" s="48"/>
      <c r="B104" s="48"/>
      <c r="C104" s="48"/>
      <c r="D104" s="48"/>
      <c r="E104" s="48"/>
      <c r="F104" s="49"/>
      <c r="G104" s="6"/>
      <c r="I104" s="6"/>
      <c r="J104" s="6"/>
      <c r="K104" s="52"/>
      <c r="L104" s="6"/>
      <c r="N104" s="6"/>
      <c r="O104" s="6"/>
      <c r="Q104" s="6"/>
    </row>
    <row r="105" spans="1:16" ht="17.25">
      <c r="A105" s="7" t="s">
        <v>105</v>
      </c>
      <c r="B105" s="8"/>
      <c r="C105" s="8"/>
      <c r="D105" s="8"/>
      <c r="E105" s="8"/>
      <c r="F105" s="9"/>
      <c r="G105" s="10"/>
      <c r="I105" s="7">
        <f>+A105</f>
        <v>0</v>
      </c>
      <c r="J105" s="11"/>
      <c r="K105" s="12"/>
      <c r="L105" s="11"/>
      <c r="M105" s="13"/>
      <c r="N105" s="14"/>
      <c r="O105" s="15"/>
      <c r="P105" s="10"/>
    </row>
    <row r="106" spans="1:16" ht="16.5" customHeight="1">
      <c r="A106" s="16"/>
      <c r="B106" s="8" t="s">
        <v>1</v>
      </c>
      <c r="C106" s="17"/>
      <c r="D106" s="17"/>
      <c r="E106" s="17"/>
      <c r="F106" s="18" t="s">
        <v>2</v>
      </c>
      <c r="G106" s="19"/>
      <c r="I106" s="20"/>
      <c r="J106" s="11" t="s">
        <v>1</v>
      </c>
      <c r="K106" s="21" t="s">
        <v>2</v>
      </c>
      <c r="L106" s="21"/>
      <c r="M106" s="22" t="s">
        <v>3</v>
      </c>
      <c r="N106" s="22"/>
      <c r="O106" s="22"/>
      <c r="P106" s="19" t="s">
        <v>4</v>
      </c>
    </row>
    <row r="107" spans="1:16" ht="17.25">
      <c r="A107" s="23">
        <v>1</v>
      </c>
      <c r="B107" s="24" t="s">
        <v>106</v>
      </c>
      <c r="C107" s="25"/>
      <c r="D107" s="25"/>
      <c r="E107" s="25"/>
      <c r="F107" s="26"/>
      <c r="G107" s="27"/>
      <c r="I107" s="23">
        <f>A107</f>
        <v>1</v>
      </c>
      <c r="J107" s="69">
        <f aca="true" t="shared" si="5" ref="J107:J116">+B107</f>
        <v>0</v>
      </c>
      <c r="K107" s="28"/>
      <c r="L107" s="29"/>
      <c r="M107" s="30"/>
      <c r="N107" s="31"/>
      <c r="O107" s="32"/>
      <c r="P107" s="27"/>
    </row>
    <row r="108" spans="1:16" ht="16.5" customHeight="1">
      <c r="A108" s="23"/>
      <c r="B108" s="34" t="s">
        <v>107</v>
      </c>
      <c r="C108" s="43" t="s">
        <v>108</v>
      </c>
      <c r="D108" s="34"/>
      <c r="E108" s="34"/>
      <c r="F108" s="35">
        <v>16.6</v>
      </c>
      <c r="G108" s="36" t="s">
        <v>11</v>
      </c>
      <c r="I108" s="23"/>
      <c r="J108" s="54">
        <f t="shared" si="5"/>
        <v>0</v>
      </c>
      <c r="K108" s="38">
        <v>8.9</v>
      </c>
      <c r="L108" s="35">
        <f>+G108</f>
        <v>0</v>
      </c>
      <c r="M108" s="39"/>
      <c r="N108" s="40" t="s">
        <v>7</v>
      </c>
      <c r="O108" s="35">
        <f>+G108</f>
        <v>0</v>
      </c>
      <c r="P108" s="41">
        <f>K108*M108</f>
        <v>0</v>
      </c>
    </row>
    <row r="109" spans="1:16" ht="17.25">
      <c r="A109" s="23">
        <v>2</v>
      </c>
      <c r="B109" s="24" t="s">
        <v>109</v>
      </c>
      <c r="C109" s="25"/>
      <c r="D109" s="25"/>
      <c r="E109" s="25"/>
      <c r="F109" s="26"/>
      <c r="G109" s="27"/>
      <c r="I109" s="23">
        <f>A109</f>
        <v>2</v>
      </c>
      <c r="J109" s="69">
        <f t="shared" si="5"/>
        <v>0</v>
      </c>
      <c r="K109" s="28"/>
      <c r="L109" s="29"/>
      <c r="M109" s="30"/>
      <c r="N109" s="31"/>
      <c r="O109" s="32"/>
      <c r="P109" s="27"/>
    </row>
    <row r="110" spans="1:16" ht="16.5" customHeight="1">
      <c r="A110" s="23"/>
      <c r="B110" s="34" t="s">
        <v>107</v>
      </c>
      <c r="C110" s="43" t="s">
        <v>110</v>
      </c>
      <c r="D110" s="34"/>
      <c r="E110" s="34"/>
      <c r="F110" s="35">
        <v>19.3</v>
      </c>
      <c r="G110" s="36" t="s">
        <v>11</v>
      </c>
      <c r="I110" s="23"/>
      <c r="J110" s="54">
        <f t="shared" si="5"/>
        <v>0</v>
      </c>
      <c r="K110" s="38">
        <v>0</v>
      </c>
      <c r="L110" s="35">
        <f>+G110</f>
        <v>0</v>
      </c>
      <c r="M110" s="39"/>
      <c r="N110" s="40" t="s">
        <v>7</v>
      </c>
      <c r="O110" s="35">
        <f>+G110</f>
        <v>0</v>
      </c>
      <c r="P110" s="41">
        <f>K110*M110</f>
        <v>0</v>
      </c>
    </row>
    <row r="111" spans="1:16" ht="17.25">
      <c r="A111" s="23">
        <v>3</v>
      </c>
      <c r="B111" s="24" t="s">
        <v>111</v>
      </c>
      <c r="C111" s="25"/>
      <c r="D111" s="25"/>
      <c r="E111" s="25"/>
      <c r="F111" s="26"/>
      <c r="G111" s="27"/>
      <c r="I111" s="23">
        <f>A111</f>
        <v>3</v>
      </c>
      <c r="J111" s="69">
        <f t="shared" si="5"/>
        <v>0</v>
      </c>
      <c r="K111" s="28"/>
      <c r="L111" s="29"/>
      <c r="M111" s="30"/>
      <c r="N111" s="31"/>
      <c r="O111" s="32"/>
      <c r="P111" s="27"/>
    </row>
    <row r="112" spans="1:16" ht="16.5" customHeight="1">
      <c r="A112" s="23"/>
      <c r="B112" s="34" t="s">
        <v>112</v>
      </c>
      <c r="C112" s="34" t="s">
        <v>113</v>
      </c>
      <c r="D112" s="34"/>
      <c r="E112" s="34"/>
      <c r="F112" s="35">
        <v>2.7</v>
      </c>
      <c r="G112" s="36" t="s">
        <v>11</v>
      </c>
      <c r="I112" s="23"/>
      <c r="J112" s="54">
        <f t="shared" si="5"/>
        <v>0</v>
      </c>
      <c r="K112" s="38">
        <v>0</v>
      </c>
      <c r="L112" s="35">
        <f>+G112</f>
        <v>0</v>
      </c>
      <c r="M112" s="39"/>
      <c r="N112" s="40" t="s">
        <v>7</v>
      </c>
      <c r="O112" s="35">
        <f>+G112</f>
        <v>0</v>
      </c>
      <c r="P112" s="41">
        <f>K112*M112</f>
        <v>0</v>
      </c>
    </row>
    <row r="113" spans="1:16" ht="17.25">
      <c r="A113" s="23">
        <v>4</v>
      </c>
      <c r="B113" s="24" t="s">
        <v>114</v>
      </c>
      <c r="C113" s="25"/>
      <c r="D113" s="25"/>
      <c r="E113" s="25"/>
      <c r="F113" s="26"/>
      <c r="G113" s="27"/>
      <c r="I113" s="23">
        <f>A113</f>
        <v>4</v>
      </c>
      <c r="J113" s="69">
        <f t="shared" si="5"/>
        <v>0</v>
      </c>
      <c r="K113" s="28"/>
      <c r="L113" s="29"/>
      <c r="M113" s="30"/>
      <c r="N113" s="31"/>
      <c r="O113" s="32"/>
      <c r="P113" s="27"/>
    </row>
    <row r="114" spans="1:16" ht="16.5" customHeight="1">
      <c r="A114" s="23"/>
      <c r="B114" s="34" t="s">
        <v>112</v>
      </c>
      <c r="C114" s="34" t="s">
        <v>115</v>
      </c>
      <c r="D114" s="34"/>
      <c r="E114" s="34"/>
      <c r="F114" s="35">
        <v>1.3</v>
      </c>
      <c r="G114" s="36" t="s">
        <v>11</v>
      </c>
      <c r="I114" s="23"/>
      <c r="J114" s="54">
        <f t="shared" si="5"/>
        <v>0</v>
      </c>
      <c r="K114" s="38">
        <v>0</v>
      </c>
      <c r="L114" s="35">
        <f>+G114</f>
        <v>0</v>
      </c>
      <c r="M114" s="39"/>
      <c r="N114" s="40" t="s">
        <v>7</v>
      </c>
      <c r="O114" s="35">
        <f>+G114</f>
        <v>0</v>
      </c>
      <c r="P114" s="41">
        <f>K114*M114</f>
        <v>0</v>
      </c>
    </row>
    <row r="115" spans="1:16" ht="17.25">
      <c r="A115" s="23">
        <v>5</v>
      </c>
      <c r="B115" s="24" t="s">
        <v>116</v>
      </c>
      <c r="C115" s="25"/>
      <c r="D115" s="25"/>
      <c r="E115" s="25"/>
      <c r="F115" s="26"/>
      <c r="G115" s="27"/>
      <c r="I115" s="23">
        <f>A115</f>
        <v>5</v>
      </c>
      <c r="J115" s="69">
        <f t="shared" si="5"/>
        <v>0</v>
      </c>
      <c r="K115" s="28"/>
      <c r="L115" s="29"/>
      <c r="M115" s="30"/>
      <c r="N115" s="31"/>
      <c r="O115" s="32"/>
      <c r="P115" s="27"/>
    </row>
    <row r="116" spans="1:16" ht="16.5" customHeight="1">
      <c r="A116" s="23"/>
      <c r="B116" s="34" t="s">
        <v>117</v>
      </c>
      <c r="C116" s="34" t="s">
        <v>118</v>
      </c>
      <c r="D116" s="34"/>
      <c r="E116" s="34"/>
      <c r="F116" s="35">
        <v>0.6</v>
      </c>
      <c r="G116" s="36" t="s">
        <v>11</v>
      </c>
      <c r="I116" s="23"/>
      <c r="J116" s="54">
        <f t="shared" si="5"/>
        <v>0</v>
      </c>
      <c r="K116" s="38">
        <v>0</v>
      </c>
      <c r="L116" s="35">
        <f>+G116</f>
        <v>0</v>
      </c>
      <c r="M116" s="39"/>
      <c r="N116" s="40" t="s">
        <v>7</v>
      </c>
      <c r="O116" s="35">
        <f>+G116</f>
        <v>0</v>
      </c>
      <c r="P116" s="41">
        <f>K116*M116</f>
        <v>0</v>
      </c>
    </row>
    <row r="117" spans="1:16" ht="19.5" customHeight="1">
      <c r="A117" s="48"/>
      <c r="B117" s="55"/>
      <c r="C117" s="48"/>
      <c r="D117" s="48"/>
      <c r="E117" s="48"/>
      <c r="F117" s="49"/>
      <c r="G117" s="57"/>
      <c r="I117" s="67"/>
      <c r="J117" s="60" t="s">
        <v>58</v>
      </c>
      <c r="K117" s="12"/>
      <c r="L117" s="11"/>
      <c r="M117" s="13"/>
      <c r="N117" s="14"/>
      <c r="O117" s="15"/>
      <c r="P117" s="65">
        <f>SUM(P108:P116)</f>
        <v>0</v>
      </c>
    </row>
    <row r="118" spans="1:17" ht="17.25">
      <c r="A118" s="48"/>
      <c r="B118" s="48"/>
      <c r="C118" s="48"/>
      <c r="D118" s="48"/>
      <c r="E118" s="48"/>
      <c r="F118" s="49"/>
      <c r="G118" s="6"/>
      <c r="I118" s="6"/>
      <c r="J118" s="6"/>
      <c r="K118" s="52"/>
      <c r="L118" s="6"/>
      <c r="N118" s="6"/>
      <c r="O118" s="6"/>
      <c r="Q118" s="6"/>
    </row>
    <row r="119" spans="1:16" ht="16.5" customHeight="1">
      <c r="A119" s="7" t="s">
        <v>119</v>
      </c>
      <c r="B119" s="8"/>
      <c r="C119" s="8"/>
      <c r="D119" s="8"/>
      <c r="E119" s="8"/>
      <c r="F119" s="9"/>
      <c r="G119" s="10"/>
      <c r="I119" s="7">
        <f>+A119</f>
        <v>0</v>
      </c>
      <c r="J119" s="11"/>
      <c r="K119" s="12"/>
      <c r="L119" s="11"/>
      <c r="M119" s="13"/>
      <c r="N119" s="14"/>
      <c r="O119" s="15"/>
      <c r="P119" s="10"/>
    </row>
    <row r="120" spans="1:16" ht="17.25">
      <c r="A120" s="16"/>
      <c r="B120" s="8" t="s">
        <v>1</v>
      </c>
      <c r="C120" s="17"/>
      <c r="D120" s="17"/>
      <c r="E120" s="17"/>
      <c r="F120" s="18" t="s">
        <v>2</v>
      </c>
      <c r="G120" s="19"/>
      <c r="I120" s="20"/>
      <c r="J120" s="11" t="s">
        <v>1</v>
      </c>
      <c r="K120" s="21" t="s">
        <v>2</v>
      </c>
      <c r="L120" s="21"/>
      <c r="M120" s="22" t="s">
        <v>3</v>
      </c>
      <c r="N120" s="22"/>
      <c r="O120" s="22"/>
      <c r="P120" s="19" t="s">
        <v>4</v>
      </c>
    </row>
    <row r="121" spans="1:25" ht="18" customHeight="1">
      <c r="A121" s="23">
        <v>1</v>
      </c>
      <c r="B121" s="70" t="s">
        <v>120</v>
      </c>
      <c r="C121" s="71"/>
      <c r="D121" s="71"/>
      <c r="E121" s="71"/>
      <c r="F121" s="72"/>
      <c r="G121" s="73"/>
      <c r="I121" s="23">
        <f>A121</f>
        <v>1</v>
      </c>
      <c r="J121" s="32">
        <f>Széchenyi_Toldi!B121</f>
        <v>0</v>
      </c>
      <c r="K121" s="28"/>
      <c r="L121" s="29"/>
      <c r="M121" s="30"/>
      <c r="N121" s="31"/>
      <c r="O121" s="32"/>
      <c r="P121" s="27"/>
      <c r="U121" s="6"/>
      <c r="V121" s="6"/>
      <c r="W121" s="6"/>
      <c r="X121" s="6"/>
      <c r="Y121" s="6"/>
    </row>
    <row r="122" spans="1:25" ht="17.25">
      <c r="A122" s="23"/>
      <c r="B122" s="43"/>
      <c r="C122" s="43"/>
      <c r="D122" s="43"/>
      <c r="E122" s="43"/>
      <c r="F122" s="38">
        <v>1</v>
      </c>
      <c r="G122" s="74" t="s">
        <v>6</v>
      </c>
      <c r="I122" s="23"/>
      <c r="J122" s="44"/>
      <c r="K122" s="38">
        <f>Széchenyi_Toldi!F122</f>
        <v>1</v>
      </c>
      <c r="L122" s="35">
        <f>Széchenyi_Toldi!G122</f>
        <v>0</v>
      </c>
      <c r="M122" s="39"/>
      <c r="N122" s="40" t="s">
        <v>7</v>
      </c>
      <c r="O122" s="35">
        <f>Széchenyi_Toldi!G122</f>
        <v>0</v>
      </c>
      <c r="P122" s="41">
        <f>K122*M122</f>
        <v>0</v>
      </c>
      <c r="U122" s="6"/>
      <c r="V122" s="6"/>
      <c r="W122" s="6"/>
      <c r="X122" s="6"/>
      <c r="Y122" s="6"/>
    </row>
    <row r="123" spans="1:25" ht="18" customHeight="1">
      <c r="A123" s="23">
        <v>2</v>
      </c>
      <c r="B123" s="70" t="s">
        <v>121</v>
      </c>
      <c r="C123" s="71"/>
      <c r="D123" s="71"/>
      <c r="E123" s="71"/>
      <c r="F123" s="72"/>
      <c r="G123" s="73"/>
      <c r="I123" s="23">
        <f>A123</f>
        <v>2</v>
      </c>
      <c r="J123" s="32">
        <f>Széchenyi_Toldi!B123</f>
        <v>0</v>
      </c>
      <c r="K123" s="28"/>
      <c r="L123" s="29"/>
      <c r="M123" s="30"/>
      <c r="N123" s="31"/>
      <c r="O123" s="32"/>
      <c r="P123" s="27"/>
      <c r="U123" s="6"/>
      <c r="V123" s="6"/>
      <c r="W123" s="6"/>
      <c r="X123" s="6"/>
      <c r="Y123" s="6"/>
    </row>
    <row r="124" spans="1:25" ht="17.25">
      <c r="A124" s="23"/>
      <c r="B124" s="43"/>
      <c r="C124" s="43"/>
      <c r="D124" s="43"/>
      <c r="E124" s="43"/>
      <c r="F124" s="38">
        <v>1</v>
      </c>
      <c r="G124" s="74" t="s">
        <v>6</v>
      </c>
      <c r="I124" s="23"/>
      <c r="J124" s="44"/>
      <c r="K124" s="38">
        <f>Széchenyi_Toldi!F124</f>
        <v>1</v>
      </c>
      <c r="L124" s="35">
        <f>Széchenyi_Toldi!G124</f>
        <v>0</v>
      </c>
      <c r="M124" s="39"/>
      <c r="N124" s="40" t="s">
        <v>7</v>
      </c>
      <c r="O124" s="35">
        <f>Széchenyi_Toldi!G124</f>
        <v>0</v>
      </c>
      <c r="P124" s="41">
        <f>K124*M124</f>
        <v>0</v>
      </c>
      <c r="U124" s="6"/>
      <c r="V124" s="6"/>
      <c r="W124" s="6"/>
      <c r="X124" s="6"/>
      <c r="Y124" s="6"/>
    </row>
    <row r="125" spans="1:25" ht="17.25">
      <c r="A125" s="23">
        <v>3</v>
      </c>
      <c r="B125" s="24" t="s">
        <v>122</v>
      </c>
      <c r="C125" s="71"/>
      <c r="D125" s="71"/>
      <c r="E125" s="71"/>
      <c r="F125" s="72"/>
      <c r="G125" s="73"/>
      <c r="I125" s="23">
        <f>A125</f>
        <v>3</v>
      </c>
      <c r="J125" s="32">
        <f>Széchenyi_Toldi!B125</f>
        <v>0</v>
      </c>
      <c r="K125" s="28"/>
      <c r="L125" s="29"/>
      <c r="M125" s="30"/>
      <c r="N125" s="31"/>
      <c r="O125" s="32"/>
      <c r="P125" s="27"/>
      <c r="U125" s="6"/>
      <c r="V125" s="6"/>
      <c r="W125" s="6"/>
      <c r="X125" s="6"/>
      <c r="Y125" s="6"/>
    </row>
    <row r="126" spans="1:25" ht="17.25">
      <c r="A126" s="23"/>
      <c r="B126" s="43" t="s">
        <v>123</v>
      </c>
      <c r="C126" s="43"/>
      <c r="D126" s="43"/>
      <c r="E126" s="43"/>
      <c r="F126" s="38">
        <v>3</v>
      </c>
      <c r="G126" s="74" t="s">
        <v>6</v>
      </c>
      <c r="I126" s="23"/>
      <c r="J126" s="44">
        <f>B126</f>
        <v>0</v>
      </c>
      <c r="K126" s="38">
        <f>Széchenyi_Toldi!F126</f>
        <v>3</v>
      </c>
      <c r="L126" s="35">
        <f>Széchenyi_Toldi!G126</f>
        <v>0</v>
      </c>
      <c r="M126" s="39"/>
      <c r="N126" s="40" t="s">
        <v>7</v>
      </c>
      <c r="O126" s="35">
        <f>Széchenyi_Toldi!G126</f>
        <v>0</v>
      </c>
      <c r="P126" s="41">
        <f>K126*M126</f>
        <v>0</v>
      </c>
      <c r="U126" s="6"/>
      <c r="V126" s="6"/>
      <c r="W126" s="6"/>
      <c r="X126" s="6"/>
      <c r="Y126" s="6"/>
    </row>
    <row r="127" spans="1:25" ht="18" customHeight="1">
      <c r="A127" s="23">
        <v>4</v>
      </c>
      <c r="B127" s="70" t="s">
        <v>124</v>
      </c>
      <c r="C127" s="71"/>
      <c r="D127" s="71"/>
      <c r="E127" s="71"/>
      <c r="F127" s="72"/>
      <c r="G127" s="73"/>
      <c r="I127" s="23">
        <f>A127</f>
        <v>4</v>
      </c>
      <c r="J127" s="32">
        <f>Széchenyi_Toldi!B127</f>
        <v>0</v>
      </c>
      <c r="K127" s="28"/>
      <c r="L127" s="29"/>
      <c r="M127" s="30"/>
      <c r="N127" s="31"/>
      <c r="O127" s="32"/>
      <c r="P127" s="27"/>
      <c r="U127" s="6"/>
      <c r="V127" s="6"/>
      <c r="W127" s="6"/>
      <c r="X127" s="6"/>
      <c r="Y127" s="6"/>
    </row>
    <row r="128" spans="1:25" ht="17.25">
      <c r="A128" s="23"/>
      <c r="B128" s="43"/>
      <c r="C128" s="43"/>
      <c r="D128" s="43"/>
      <c r="E128" s="43"/>
      <c r="F128" s="38">
        <v>1</v>
      </c>
      <c r="G128" s="74" t="s">
        <v>6</v>
      </c>
      <c r="I128" s="23"/>
      <c r="J128" s="44"/>
      <c r="K128" s="38">
        <f>Széchenyi_Toldi!F128</f>
        <v>1</v>
      </c>
      <c r="L128" s="35">
        <f>Széchenyi_Toldi!G128</f>
        <v>0</v>
      </c>
      <c r="M128" s="39"/>
      <c r="N128" s="40" t="s">
        <v>7</v>
      </c>
      <c r="O128" s="35">
        <f>Széchenyi_Toldi!G128</f>
        <v>0</v>
      </c>
      <c r="P128" s="41">
        <f>K128*M128</f>
        <v>0</v>
      </c>
      <c r="U128" s="6"/>
      <c r="V128" s="6"/>
      <c r="W128" s="6"/>
      <c r="X128" s="6"/>
      <c r="Y128" s="6"/>
    </row>
    <row r="129" spans="1:25" ht="17.25">
      <c r="A129" s="23">
        <v>5</v>
      </c>
      <c r="B129" s="24" t="s">
        <v>125</v>
      </c>
      <c r="C129" s="71"/>
      <c r="D129" s="71"/>
      <c r="E129" s="71"/>
      <c r="F129" s="72"/>
      <c r="G129" s="73"/>
      <c r="I129" s="23">
        <f>A129</f>
        <v>5</v>
      </c>
      <c r="J129" s="32">
        <f>Széchenyi_Toldi!B129</f>
        <v>0</v>
      </c>
      <c r="K129" s="28"/>
      <c r="L129" s="29"/>
      <c r="M129" s="30"/>
      <c r="N129" s="31"/>
      <c r="O129" s="32"/>
      <c r="P129" s="27"/>
      <c r="U129" s="6"/>
      <c r="V129" s="6"/>
      <c r="W129" s="6"/>
      <c r="X129" s="6"/>
      <c r="Y129" s="6"/>
    </row>
    <row r="130" spans="1:25" ht="17.25">
      <c r="A130" s="23"/>
      <c r="B130" s="43" t="s">
        <v>126</v>
      </c>
      <c r="C130" s="43"/>
      <c r="D130" s="43"/>
      <c r="E130" s="43"/>
      <c r="F130" s="38">
        <v>2</v>
      </c>
      <c r="G130" s="74" t="s">
        <v>6</v>
      </c>
      <c r="I130" s="23"/>
      <c r="J130" s="44">
        <f>B130</f>
        <v>0</v>
      </c>
      <c r="K130" s="38">
        <f>Széchenyi_Toldi!F130</f>
        <v>2</v>
      </c>
      <c r="L130" s="35">
        <f>Széchenyi_Toldi!G130</f>
        <v>0</v>
      </c>
      <c r="M130" s="39"/>
      <c r="N130" s="40" t="s">
        <v>7</v>
      </c>
      <c r="O130" s="35">
        <f>Széchenyi_Toldi!G130</f>
        <v>0</v>
      </c>
      <c r="P130" s="41">
        <f>K130*M130</f>
        <v>0</v>
      </c>
      <c r="U130" s="6"/>
      <c r="V130" s="6"/>
      <c r="W130" s="6"/>
      <c r="X130" s="6"/>
      <c r="Y130" s="6"/>
    </row>
    <row r="131" spans="1:25" ht="17.25">
      <c r="A131" s="23">
        <v>6</v>
      </c>
      <c r="B131" s="70" t="s">
        <v>127</v>
      </c>
      <c r="C131" s="71"/>
      <c r="D131" s="71"/>
      <c r="E131" s="71"/>
      <c r="F131" s="72"/>
      <c r="G131" s="73"/>
      <c r="I131" s="23">
        <f>A131</f>
        <v>6</v>
      </c>
      <c r="J131" s="32">
        <f>Széchenyi_Toldi!B131</f>
        <v>0</v>
      </c>
      <c r="K131" s="28"/>
      <c r="L131" s="29"/>
      <c r="M131" s="30"/>
      <c r="N131" s="31"/>
      <c r="O131" s="32"/>
      <c r="P131" s="27"/>
      <c r="U131" s="6"/>
      <c r="V131" s="6"/>
      <c r="W131" s="6"/>
      <c r="X131" s="6"/>
      <c r="Y131" s="6"/>
    </row>
    <row r="132" spans="1:25" ht="17.25">
      <c r="A132" s="23"/>
      <c r="B132" s="43" t="s">
        <v>128</v>
      </c>
      <c r="C132" s="43"/>
      <c r="D132" s="43"/>
      <c r="E132" s="43"/>
      <c r="F132" s="38">
        <v>3</v>
      </c>
      <c r="G132" s="74" t="s">
        <v>6</v>
      </c>
      <c r="I132" s="23"/>
      <c r="J132" s="44">
        <f>B132</f>
        <v>0</v>
      </c>
      <c r="K132" s="38">
        <f>Széchenyi_Toldi!F132</f>
        <v>3</v>
      </c>
      <c r="L132" s="35">
        <f>Széchenyi_Toldi!G132</f>
        <v>0</v>
      </c>
      <c r="M132" s="39"/>
      <c r="N132" s="40" t="s">
        <v>7</v>
      </c>
      <c r="O132" s="35">
        <f>Széchenyi_Toldi!G132</f>
        <v>0</v>
      </c>
      <c r="P132" s="41">
        <f>K132*M132</f>
        <v>0</v>
      </c>
      <c r="U132" s="6"/>
      <c r="V132" s="6"/>
      <c r="W132" s="6"/>
      <c r="X132" s="6"/>
      <c r="Y132" s="6"/>
    </row>
    <row r="133" spans="1:25" ht="17.25">
      <c r="A133" s="23">
        <v>7</v>
      </c>
      <c r="B133" s="70" t="s">
        <v>129</v>
      </c>
      <c r="C133" s="71"/>
      <c r="D133" s="71"/>
      <c r="E133" s="71"/>
      <c r="F133" s="72"/>
      <c r="G133" s="73"/>
      <c r="I133" s="23">
        <f>A133</f>
        <v>7</v>
      </c>
      <c r="J133" s="32">
        <f>Széchenyi_Toldi!B133</f>
        <v>0</v>
      </c>
      <c r="K133" s="28"/>
      <c r="L133" s="29"/>
      <c r="M133" s="30"/>
      <c r="N133" s="31"/>
      <c r="O133" s="32"/>
      <c r="P133" s="27"/>
      <c r="U133" s="6"/>
      <c r="V133" s="6"/>
      <c r="W133" s="6"/>
      <c r="X133" s="6"/>
      <c r="Y133" s="6"/>
    </row>
    <row r="134" spans="1:25" ht="17.25">
      <c r="A134" s="23"/>
      <c r="B134" s="43" t="s">
        <v>130</v>
      </c>
      <c r="C134" s="43"/>
      <c r="D134" s="43"/>
      <c r="E134" s="43"/>
      <c r="F134" s="38">
        <v>1</v>
      </c>
      <c r="G134" s="74" t="s">
        <v>6</v>
      </c>
      <c r="I134" s="23"/>
      <c r="J134" s="44">
        <f>B134</f>
        <v>0</v>
      </c>
      <c r="K134" s="38">
        <f>Széchenyi_Toldi!F134</f>
        <v>1</v>
      </c>
      <c r="L134" s="35">
        <f>Széchenyi_Toldi!G134</f>
        <v>0</v>
      </c>
      <c r="M134" s="39"/>
      <c r="N134" s="40" t="s">
        <v>7</v>
      </c>
      <c r="O134" s="35">
        <f>Széchenyi_Toldi!G134</f>
        <v>0</v>
      </c>
      <c r="P134" s="41">
        <f>K134*M134</f>
        <v>0</v>
      </c>
      <c r="U134" s="6"/>
      <c r="V134" s="6"/>
      <c r="W134" s="6"/>
      <c r="X134" s="6"/>
      <c r="Y134" s="6"/>
    </row>
    <row r="135" spans="1:25" ht="17.25">
      <c r="A135" s="23">
        <v>8</v>
      </c>
      <c r="B135" s="70" t="s">
        <v>131</v>
      </c>
      <c r="C135" s="71"/>
      <c r="D135" s="71"/>
      <c r="E135" s="71"/>
      <c r="F135" s="72"/>
      <c r="G135" s="73"/>
      <c r="I135" s="23">
        <f>A135</f>
        <v>8</v>
      </c>
      <c r="J135" s="32">
        <f>Széchenyi_Toldi!B135</f>
        <v>0</v>
      </c>
      <c r="K135" s="28"/>
      <c r="L135" s="29"/>
      <c r="M135" s="30"/>
      <c r="N135" s="31"/>
      <c r="O135" s="32"/>
      <c r="P135" s="27"/>
      <c r="U135" s="6"/>
      <c r="V135" s="6"/>
      <c r="W135" s="6"/>
      <c r="X135" s="6"/>
      <c r="Y135" s="6"/>
    </row>
    <row r="136" spans="1:25" ht="17.25">
      <c r="A136" s="23"/>
      <c r="B136" s="43" t="s">
        <v>132</v>
      </c>
      <c r="C136" s="43"/>
      <c r="D136" s="43"/>
      <c r="E136" s="43"/>
      <c r="F136" s="38">
        <v>1</v>
      </c>
      <c r="G136" s="74" t="s">
        <v>6</v>
      </c>
      <c r="I136" s="23"/>
      <c r="J136" s="44">
        <f>B136</f>
        <v>0</v>
      </c>
      <c r="K136" s="38">
        <f>Széchenyi_Toldi!F136</f>
        <v>1</v>
      </c>
      <c r="L136" s="35">
        <f>Széchenyi_Toldi!G136</f>
        <v>0</v>
      </c>
      <c r="M136" s="39"/>
      <c r="N136" s="40" t="s">
        <v>7</v>
      </c>
      <c r="O136" s="35">
        <f>Széchenyi_Toldi!G136</f>
        <v>0</v>
      </c>
      <c r="P136" s="41">
        <f>K136*M136</f>
        <v>0</v>
      </c>
      <c r="U136" s="6"/>
      <c r="V136" s="6"/>
      <c r="W136" s="6"/>
      <c r="X136" s="6"/>
      <c r="Y136" s="6"/>
    </row>
    <row r="137" spans="1:25" ht="17.25">
      <c r="A137" s="23">
        <v>9</v>
      </c>
      <c r="B137" s="70" t="s">
        <v>133</v>
      </c>
      <c r="C137" s="71"/>
      <c r="D137" s="71"/>
      <c r="E137" s="71"/>
      <c r="F137" s="72"/>
      <c r="G137" s="73"/>
      <c r="I137" s="23">
        <f>A137</f>
        <v>9</v>
      </c>
      <c r="J137" s="32">
        <f>Széchenyi_Toldi!B137</f>
        <v>0</v>
      </c>
      <c r="K137" s="28"/>
      <c r="L137" s="29"/>
      <c r="M137" s="30"/>
      <c r="N137" s="31"/>
      <c r="O137" s="32"/>
      <c r="P137" s="27"/>
      <c r="U137" s="6"/>
      <c r="V137" s="6"/>
      <c r="W137" s="6"/>
      <c r="X137" s="6"/>
      <c r="Y137" s="6"/>
    </row>
    <row r="138" spans="1:25" ht="17.25">
      <c r="A138" s="23"/>
      <c r="B138" s="43" t="s">
        <v>132</v>
      </c>
      <c r="C138" s="43"/>
      <c r="D138" s="43"/>
      <c r="E138" s="43"/>
      <c r="F138" s="38">
        <v>1</v>
      </c>
      <c r="G138" s="74" t="s">
        <v>6</v>
      </c>
      <c r="I138" s="23"/>
      <c r="J138" s="44">
        <f>B138</f>
        <v>0</v>
      </c>
      <c r="K138" s="38">
        <f>Széchenyi_Toldi!F138</f>
        <v>1</v>
      </c>
      <c r="L138" s="35">
        <f>Széchenyi_Toldi!G138</f>
        <v>0</v>
      </c>
      <c r="M138" s="39"/>
      <c r="N138" s="40" t="s">
        <v>7</v>
      </c>
      <c r="O138" s="35">
        <f>Széchenyi_Toldi!G138</f>
        <v>0</v>
      </c>
      <c r="P138" s="41">
        <f>K138*M138</f>
        <v>0</v>
      </c>
      <c r="U138" s="6"/>
      <c r="V138" s="6"/>
      <c r="W138" s="6"/>
      <c r="X138" s="6"/>
      <c r="Y138" s="6"/>
    </row>
    <row r="139" spans="1:25" ht="17.25">
      <c r="A139" s="23">
        <v>10</v>
      </c>
      <c r="B139" s="70" t="s">
        <v>134</v>
      </c>
      <c r="C139" s="71"/>
      <c r="D139" s="71"/>
      <c r="E139" s="71"/>
      <c r="F139" s="72"/>
      <c r="G139" s="73"/>
      <c r="I139" s="23">
        <f>A139</f>
        <v>10</v>
      </c>
      <c r="J139" s="32">
        <f>Széchenyi_Toldi!B139</f>
        <v>0</v>
      </c>
      <c r="K139" s="28"/>
      <c r="L139" s="29"/>
      <c r="M139" s="30"/>
      <c r="N139" s="31"/>
      <c r="O139" s="32"/>
      <c r="P139" s="27"/>
      <c r="U139" s="6"/>
      <c r="V139" s="6"/>
      <c r="W139" s="6"/>
      <c r="X139" s="6"/>
      <c r="Y139" s="6"/>
    </row>
    <row r="140" spans="1:25" ht="17.25">
      <c r="A140" s="23"/>
      <c r="B140" s="43" t="s">
        <v>132</v>
      </c>
      <c r="C140" s="43"/>
      <c r="D140" s="43"/>
      <c r="E140" s="43"/>
      <c r="F140" s="38">
        <v>1</v>
      </c>
      <c r="G140" s="74" t="s">
        <v>6</v>
      </c>
      <c r="I140" s="23"/>
      <c r="J140" s="44">
        <f>B140</f>
        <v>0</v>
      </c>
      <c r="K140" s="38">
        <f>Széchenyi_Toldi!F140</f>
        <v>1</v>
      </c>
      <c r="L140" s="35">
        <f>Széchenyi_Toldi!G140</f>
        <v>0</v>
      </c>
      <c r="M140" s="39"/>
      <c r="N140" s="40" t="s">
        <v>7</v>
      </c>
      <c r="O140" s="35">
        <f>Széchenyi_Toldi!G140</f>
        <v>0</v>
      </c>
      <c r="P140" s="41">
        <f>K140*M140</f>
        <v>0</v>
      </c>
      <c r="U140" s="6"/>
      <c r="V140" s="6"/>
      <c r="W140" s="6"/>
      <c r="X140" s="6"/>
      <c r="Y140" s="6"/>
    </row>
    <row r="141" spans="1:25" ht="18" customHeight="1">
      <c r="A141" s="23">
        <v>11</v>
      </c>
      <c r="B141" s="70" t="s">
        <v>135</v>
      </c>
      <c r="C141" s="71"/>
      <c r="D141" s="71"/>
      <c r="E141" s="71"/>
      <c r="F141" s="72"/>
      <c r="G141" s="73"/>
      <c r="I141" s="23">
        <f>A141</f>
        <v>11</v>
      </c>
      <c r="J141" s="32">
        <f>Széchenyi_Toldi!B141</f>
        <v>0</v>
      </c>
      <c r="K141" s="28"/>
      <c r="L141" s="29"/>
      <c r="M141" s="30"/>
      <c r="N141" s="31"/>
      <c r="O141" s="32"/>
      <c r="P141" s="27"/>
      <c r="U141" s="6"/>
      <c r="V141" s="6"/>
      <c r="W141" s="6"/>
      <c r="X141" s="6"/>
      <c r="Y141" s="6"/>
    </row>
    <row r="142" spans="1:25" ht="17.25">
      <c r="A142" s="23"/>
      <c r="B142" s="43" t="s">
        <v>136</v>
      </c>
      <c r="C142" s="43" t="s">
        <v>137</v>
      </c>
      <c r="D142" s="43"/>
      <c r="E142" s="43"/>
      <c r="F142" s="38">
        <v>5.5</v>
      </c>
      <c r="G142" s="74" t="s">
        <v>83</v>
      </c>
      <c r="I142" s="23"/>
      <c r="J142" s="44">
        <f>B142</f>
        <v>0</v>
      </c>
      <c r="K142" s="38">
        <v>2.5</v>
      </c>
      <c r="L142" s="35">
        <f>Széchenyi_Toldi!G142</f>
        <v>0</v>
      </c>
      <c r="M142" s="39"/>
      <c r="N142" s="40" t="s">
        <v>7</v>
      </c>
      <c r="O142" s="35">
        <f>Széchenyi_Toldi!G142</f>
        <v>0</v>
      </c>
      <c r="P142" s="41">
        <f>K142*M142</f>
        <v>0</v>
      </c>
      <c r="U142" s="6"/>
      <c r="V142" s="6"/>
      <c r="W142" s="6"/>
      <c r="X142" s="6"/>
      <c r="Y142" s="6"/>
    </row>
    <row r="143" spans="1:25" ht="18" customHeight="1">
      <c r="A143" s="23">
        <v>12</v>
      </c>
      <c r="B143" s="70" t="s">
        <v>135</v>
      </c>
      <c r="C143" s="71"/>
      <c r="D143" s="71"/>
      <c r="E143" s="71"/>
      <c r="F143" s="72"/>
      <c r="G143" s="73"/>
      <c r="I143" s="23">
        <f>A143</f>
        <v>12</v>
      </c>
      <c r="J143" s="32">
        <f>Széchenyi_Toldi!B143</f>
        <v>0</v>
      </c>
      <c r="K143" s="28"/>
      <c r="L143" s="29"/>
      <c r="M143" s="30"/>
      <c r="N143" s="31"/>
      <c r="O143" s="32"/>
      <c r="P143" s="27"/>
      <c r="U143" s="6"/>
      <c r="V143" s="6"/>
      <c r="W143" s="6"/>
      <c r="X143" s="6"/>
      <c r="Y143" s="6"/>
    </row>
    <row r="144" spans="1:25" ht="17.25">
      <c r="A144" s="23"/>
      <c r="B144" s="43" t="s">
        <v>138</v>
      </c>
      <c r="C144" s="43" t="s">
        <v>139</v>
      </c>
      <c r="D144" s="43"/>
      <c r="E144" s="43"/>
      <c r="F144" s="38">
        <v>4.1</v>
      </c>
      <c r="G144" s="74" t="s">
        <v>83</v>
      </c>
      <c r="I144" s="23"/>
      <c r="J144" s="44">
        <f>B144</f>
        <v>0</v>
      </c>
      <c r="K144" s="38">
        <v>2</v>
      </c>
      <c r="L144" s="35">
        <f>Széchenyi_Toldi!G144</f>
        <v>0</v>
      </c>
      <c r="M144" s="39"/>
      <c r="N144" s="40" t="s">
        <v>7</v>
      </c>
      <c r="O144" s="35">
        <f>Széchenyi_Toldi!G144</f>
        <v>0</v>
      </c>
      <c r="P144" s="41">
        <f>K144*M144</f>
        <v>0</v>
      </c>
      <c r="U144" s="6"/>
      <c r="V144" s="6"/>
      <c r="W144" s="6"/>
      <c r="X144" s="6"/>
      <c r="Y144" s="6"/>
    </row>
    <row r="145" spans="1:25" ht="18" customHeight="1">
      <c r="A145" s="23">
        <v>13</v>
      </c>
      <c r="B145" s="70" t="s">
        <v>140</v>
      </c>
      <c r="C145" s="71"/>
      <c r="D145" s="71"/>
      <c r="E145" s="71"/>
      <c r="F145" s="72"/>
      <c r="G145" s="73"/>
      <c r="I145" s="23">
        <f>A145</f>
        <v>13</v>
      </c>
      <c r="J145" s="32">
        <f>Széchenyi_Toldi!B145</f>
        <v>0</v>
      </c>
      <c r="K145" s="28"/>
      <c r="L145" s="29"/>
      <c r="M145" s="30"/>
      <c r="N145" s="31"/>
      <c r="O145" s="32"/>
      <c r="P145" s="27"/>
      <c r="U145" s="6"/>
      <c r="V145" s="6"/>
      <c r="W145" s="6"/>
      <c r="X145" s="6"/>
      <c r="Y145" s="6"/>
    </row>
    <row r="146" spans="1:25" ht="17.25">
      <c r="A146" s="23"/>
      <c r="B146" s="43" t="s">
        <v>141</v>
      </c>
      <c r="C146" s="43" t="s">
        <v>142</v>
      </c>
      <c r="D146" s="43"/>
      <c r="E146" s="43"/>
      <c r="F146" s="38">
        <v>6.4</v>
      </c>
      <c r="G146" s="74" t="s">
        <v>83</v>
      </c>
      <c r="I146" s="23"/>
      <c r="J146" s="44">
        <f>B146</f>
        <v>0</v>
      </c>
      <c r="K146" s="38">
        <v>3.5</v>
      </c>
      <c r="L146" s="35">
        <f>Széchenyi_Toldi!G146</f>
        <v>0</v>
      </c>
      <c r="M146" s="39"/>
      <c r="N146" s="40" t="s">
        <v>7</v>
      </c>
      <c r="O146" s="35">
        <f>Széchenyi_Toldi!G146</f>
        <v>0</v>
      </c>
      <c r="P146" s="41">
        <f>K146*M146</f>
        <v>0</v>
      </c>
      <c r="U146" s="6"/>
      <c r="V146" s="6"/>
      <c r="W146" s="6"/>
      <c r="X146" s="6"/>
      <c r="Y146" s="6"/>
    </row>
    <row r="147" spans="1:16" ht="19.5" customHeight="1">
      <c r="A147" s="48"/>
      <c r="B147" s="55"/>
      <c r="C147" s="48"/>
      <c r="D147" s="48"/>
      <c r="E147" s="48"/>
      <c r="F147" s="49"/>
      <c r="G147" s="57"/>
      <c r="I147" s="67"/>
      <c r="J147" s="60" t="s">
        <v>58</v>
      </c>
      <c r="K147" s="12"/>
      <c r="L147" s="11"/>
      <c r="M147" s="13"/>
      <c r="N147" s="14"/>
      <c r="O147" s="15"/>
      <c r="P147" s="65">
        <f>SUM(P121:P146)</f>
        <v>0</v>
      </c>
    </row>
    <row r="148" spans="1:25" ht="17.25">
      <c r="A148" s="75"/>
      <c r="B148" s="76"/>
      <c r="C148" s="76"/>
      <c r="D148" s="76"/>
      <c r="E148" s="76"/>
      <c r="F148" s="77"/>
      <c r="G148" s="52"/>
      <c r="I148" s="75"/>
      <c r="J148" s="78"/>
      <c r="K148" s="77"/>
      <c r="L148" s="79"/>
      <c r="N148" s="80"/>
      <c r="O148" s="79"/>
      <c r="P148" s="81"/>
      <c r="Q148" s="6"/>
      <c r="U148" s="6"/>
      <c r="V148" s="6"/>
      <c r="W148" s="6"/>
      <c r="X148" s="6"/>
      <c r="Y148" s="6"/>
    </row>
    <row r="149" spans="1:16" ht="16.5" customHeight="1">
      <c r="A149" s="7" t="s">
        <v>143</v>
      </c>
      <c r="B149" s="8"/>
      <c r="C149" s="8"/>
      <c r="D149" s="8"/>
      <c r="E149" s="8"/>
      <c r="F149" s="9"/>
      <c r="G149" s="10"/>
      <c r="I149" s="7">
        <f>+A149</f>
        <v>0</v>
      </c>
      <c r="J149" s="11"/>
      <c r="K149" s="12"/>
      <c r="L149" s="11"/>
      <c r="M149" s="13"/>
      <c r="N149" s="14"/>
      <c r="O149" s="15"/>
      <c r="P149" s="10"/>
    </row>
    <row r="150" spans="1:16" ht="17.25">
      <c r="A150" s="16"/>
      <c r="B150" s="8" t="s">
        <v>1</v>
      </c>
      <c r="C150" s="17"/>
      <c r="D150" s="17"/>
      <c r="E150" s="17"/>
      <c r="F150" s="18" t="s">
        <v>2</v>
      </c>
      <c r="G150" s="19"/>
      <c r="I150" s="20"/>
      <c r="J150" s="11" t="s">
        <v>1</v>
      </c>
      <c r="K150" s="21" t="s">
        <v>2</v>
      </c>
      <c r="L150" s="21"/>
      <c r="M150" s="22" t="s">
        <v>3</v>
      </c>
      <c r="N150" s="22"/>
      <c r="O150" s="22"/>
      <c r="P150" s="19" t="s">
        <v>4</v>
      </c>
    </row>
    <row r="151" spans="1:25" ht="17.25">
      <c r="A151" s="23">
        <v>1</v>
      </c>
      <c r="B151" s="70" t="s">
        <v>144</v>
      </c>
      <c r="C151" s="71"/>
      <c r="D151" s="71"/>
      <c r="E151" s="71"/>
      <c r="F151" s="72"/>
      <c r="G151" s="73"/>
      <c r="I151" s="23">
        <f>A151</f>
        <v>1</v>
      </c>
      <c r="J151" s="32">
        <f>Széchenyi_Toldi!B151</f>
        <v>0</v>
      </c>
      <c r="K151" s="28"/>
      <c r="L151" s="29"/>
      <c r="M151" s="30"/>
      <c r="N151" s="31"/>
      <c r="O151" s="32"/>
      <c r="P151" s="27"/>
      <c r="U151" s="6"/>
      <c r="V151" s="6"/>
      <c r="W151" s="6"/>
      <c r="X151" s="6"/>
      <c r="Y151" s="6"/>
    </row>
    <row r="152" spans="1:25" ht="17.25">
      <c r="A152" s="23"/>
      <c r="B152" s="43"/>
      <c r="C152" s="43" t="s">
        <v>78</v>
      </c>
      <c r="D152" s="43"/>
      <c r="E152" s="43"/>
      <c r="F152" s="38">
        <v>1.5</v>
      </c>
      <c r="G152" s="74" t="s">
        <v>11</v>
      </c>
      <c r="I152" s="23"/>
      <c r="J152" s="44">
        <f>B152</f>
        <v>0</v>
      </c>
      <c r="K152" s="38">
        <f>Széchenyi_Toldi!F152</f>
        <v>1.5</v>
      </c>
      <c r="L152" s="35">
        <f>Széchenyi_Toldi!G152</f>
        <v>0</v>
      </c>
      <c r="M152" s="39"/>
      <c r="N152" s="40" t="s">
        <v>7</v>
      </c>
      <c r="O152" s="35">
        <f>Széchenyi_Toldi!G152</f>
        <v>0</v>
      </c>
      <c r="P152" s="41">
        <f>K152*M152</f>
        <v>0</v>
      </c>
      <c r="U152" s="6"/>
      <c r="V152" s="6"/>
      <c r="W152" s="6"/>
      <c r="X152" s="6"/>
      <c r="Y152" s="6"/>
    </row>
    <row r="153" spans="1:16" ht="17.25">
      <c r="A153" s="23">
        <v>2</v>
      </c>
      <c r="B153" s="24" t="s">
        <v>145</v>
      </c>
      <c r="C153" s="25"/>
      <c r="D153" s="25"/>
      <c r="E153" s="25"/>
      <c r="F153" s="42"/>
      <c r="G153" s="27"/>
      <c r="I153" s="23">
        <f>A153</f>
        <v>2</v>
      </c>
      <c r="J153" s="32">
        <f aca="true" t="shared" si="6" ref="J153:J154">+B153</f>
        <v>0</v>
      </c>
      <c r="K153" s="28"/>
      <c r="L153" s="29"/>
      <c r="M153" s="30"/>
      <c r="N153" s="31"/>
      <c r="O153" s="32"/>
      <c r="P153" s="27"/>
    </row>
    <row r="154" spans="1:16" ht="16.5" customHeight="1">
      <c r="A154" s="23"/>
      <c r="B154" s="34" t="s">
        <v>89</v>
      </c>
      <c r="C154" s="43"/>
      <c r="D154" s="34"/>
      <c r="E154" s="34"/>
      <c r="F154" s="35">
        <v>1.5</v>
      </c>
      <c r="G154" s="36" t="s">
        <v>11</v>
      </c>
      <c r="I154" s="23"/>
      <c r="J154" s="44">
        <f t="shared" si="6"/>
        <v>0</v>
      </c>
      <c r="K154" s="38">
        <f>+F154</f>
        <v>1.5</v>
      </c>
      <c r="L154" s="35">
        <f>+G154</f>
        <v>0</v>
      </c>
      <c r="M154" s="39"/>
      <c r="N154" s="40" t="s">
        <v>7</v>
      </c>
      <c r="O154" s="35">
        <f>+G154</f>
        <v>0</v>
      </c>
      <c r="P154" s="41">
        <f>K154*M154</f>
        <v>0</v>
      </c>
    </row>
    <row r="155" spans="1:25" ht="17.25">
      <c r="A155" s="23">
        <v>3</v>
      </c>
      <c r="B155" s="70" t="s">
        <v>146</v>
      </c>
      <c r="C155" s="71"/>
      <c r="D155" s="71"/>
      <c r="E155" s="71"/>
      <c r="F155" s="72"/>
      <c r="G155" s="73"/>
      <c r="I155" s="23">
        <f>A155</f>
        <v>3</v>
      </c>
      <c r="J155" s="32">
        <f>Széchenyi_Toldi!B155</f>
        <v>0</v>
      </c>
      <c r="K155" s="28"/>
      <c r="L155" s="29"/>
      <c r="M155" s="30"/>
      <c r="N155" s="31"/>
      <c r="O155" s="32"/>
      <c r="P155" s="27"/>
      <c r="U155" s="6"/>
      <c r="V155" s="6"/>
      <c r="W155" s="6"/>
      <c r="X155" s="6"/>
      <c r="Y155" s="6"/>
    </row>
    <row r="156" spans="1:25" ht="17.25">
      <c r="A156" s="23"/>
      <c r="B156" s="43" t="s">
        <v>147</v>
      </c>
      <c r="C156" s="82" t="s">
        <v>148</v>
      </c>
      <c r="D156" s="43"/>
      <c r="E156" s="43"/>
      <c r="F156" s="38">
        <v>23.9</v>
      </c>
      <c r="G156" s="74" t="s">
        <v>11</v>
      </c>
      <c r="I156" s="23"/>
      <c r="J156" s="44">
        <f>B156</f>
        <v>0</v>
      </c>
      <c r="K156" s="38">
        <v>18.5</v>
      </c>
      <c r="L156" s="35">
        <f>Széchenyi_Toldi!G156</f>
        <v>0</v>
      </c>
      <c r="M156" s="39"/>
      <c r="N156" s="40" t="s">
        <v>7</v>
      </c>
      <c r="O156" s="35">
        <f>Széchenyi_Toldi!G156</f>
        <v>0</v>
      </c>
      <c r="P156" s="41">
        <f>K156*M156</f>
        <v>0</v>
      </c>
      <c r="U156" s="6"/>
      <c r="V156" s="6"/>
      <c r="W156" s="6"/>
      <c r="X156" s="6"/>
      <c r="Y156" s="6"/>
    </row>
    <row r="157" spans="1:25" ht="17.25">
      <c r="A157" s="23">
        <v>4</v>
      </c>
      <c r="B157" s="83" t="s">
        <v>149</v>
      </c>
      <c r="C157" s="71"/>
      <c r="D157" s="71"/>
      <c r="E157" s="71"/>
      <c r="F157" s="72"/>
      <c r="G157" s="73"/>
      <c r="I157" s="23">
        <f>A157</f>
        <v>4</v>
      </c>
      <c r="J157" s="32">
        <f>Széchenyi_Toldi!B157</f>
        <v>0</v>
      </c>
      <c r="K157" s="28"/>
      <c r="L157" s="29"/>
      <c r="M157" s="30"/>
      <c r="N157" s="31"/>
      <c r="O157" s="32"/>
      <c r="P157" s="27"/>
      <c r="U157" s="6"/>
      <c r="V157" s="6"/>
      <c r="W157" s="6"/>
      <c r="X157" s="6"/>
      <c r="Y157" s="6"/>
    </row>
    <row r="158" spans="1:25" ht="17.25">
      <c r="A158" s="23"/>
      <c r="B158" s="43"/>
      <c r="C158" s="68" t="s">
        <v>150</v>
      </c>
      <c r="D158" s="43"/>
      <c r="E158" s="43"/>
      <c r="F158" s="38">
        <v>119.2</v>
      </c>
      <c r="G158" s="74" t="s">
        <v>83</v>
      </c>
      <c r="I158" s="23"/>
      <c r="J158" s="44"/>
      <c r="K158" s="38">
        <v>96.3</v>
      </c>
      <c r="L158" s="35">
        <f>Széchenyi_Toldi!G158</f>
        <v>0</v>
      </c>
      <c r="M158" s="39"/>
      <c r="N158" s="40" t="s">
        <v>7</v>
      </c>
      <c r="O158" s="35">
        <f>Széchenyi_Toldi!G158</f>
        <v>0</v>
      </c>
      <c r="P158" s="41">
        <f>K158*M158</f>
        <v>0</v>
      </c>
      <c r="U158" s="6"/>
      <c r="V158" s="6"/>
      <c r="W158" s="6"/>
      <c r="X158" s="6"/>
      <c r="Y158" s="6"/>
    </row>
    <row r="159" spans="1:16" ht="18">
      <c r="A159" s="48"/>
      <c r="B159" s="55"/>
      <c r="C159" s="48"/>
      <c r="D159" s="48"/>
      <c r="E159" s="48"/>
      <c r="F159" s="49"/>
      <c r="G159" s="57"/>
      <c r="I159" s="67"/>
      <c r="J159" s="60" t="s">
        <v>58</v>
      </c>
      <c r="K159" s="12"/>
      <c r="L159" s="11"/>
      <c r="M159" s="13"/>
      <c r="N159" s="14"/>
      <c r="O159" s="15"/>
      <c r="P159" s="65">
        <f>SUM(P151:P158)</f>
        <v>0</v>
      </c>
    </row>
    <row r="160" spans="9:15" ht="17.25">
      <c r="I160" s="6"/>
      <c r="J160" s="6"/>
      <c r="K160" s="52"/>
      <c r="L160" s="6"/>
      <c r="N160" s="6"/>
      <c r="O160" s="6"/>
    </row>
    <row r="161" spans="1:16" ht="16.5" customHeight="1">
      <c r="A161" s="7" t="s">
        <v>151</v>
      </c>
      <c r="B161" s="8"/>
      <c r="C161" s="8"/>
      <c r="D161" s="8"/>
      <c r="E161" s="8"/>
      <c r="F161" s="9"/>
      <c r="G161" s="10"/>
      <c r="I161" s="7">
        <f>+A161</f>
        <v>0</v>
      </c>
      <c r="J161" s="11"/>
      <c r="K161" s="12"/>
      <c r="L161" s="11"/>
      <c r="M161" s="13"/>
      <c r="N161" s="14"/>
      <c r="O161" s="15"/>
      <c r="P161" s="10"/>
    </row>
    <row r="162" spans="1:16" ht="17.25">
      <c r="A162" s="16"/>
      <c r="B162" s="8" t="s">
        <v>1</v>
      </c>
      <c r="C162" s="17"/>
      <c r="D162" s="17"/>
      <c r="E162" s="17"/>
      <c r="F162" s="18" t="s">
        <v>2</v>
      </c>
      <c r="G162" s="19"/>
      <c r="I162" s="20"/>
      <c r="J162" s="11" t="s">
        <v>1</v>
      </c>
      <c r="K162" s="21" t="s">
        <v>2</v>
      </c>
      <c r="L162" s="21"/>
      <c r="M162" s="22" t="s">
        <v>3</v>
      </c>
      <c r="N162" s="22"/>
      <c r="O162" s="22"/>
      <c r="P162" s="19" t="s">
        <v>4</v>
      </c>
    </row>
    <row r="163" spans="1:16" s="3" customFormat="1" ht="17.25">
      <c r="A163" s="84">
        <v>1</v>
      </c>
      <c r="B163" s="46" t="s">
        <v>152</v>
      </c>
      <c r="C163" s="25"/>
      <c r="D163" s="25"/>
      <c r="E163" s="25"/>
      <c r="F163" s="42"/>
      <c r="G163" s="27"/>
      <c r="I163" s="23">
        <f>A163</f>
        <v>1</v>
      </c>
      <c r="J163" s="32">
        <f aca="true" t="shared" si="7" ref="J163:J164">B163</f>
        <v>0</v>
      </c>
      <c r="K163" s="28"/>
      <c r="L163" s="29"/>
      <c r="M163" s="30"/>
      <c r="N163" s="31"/>
      <c r="O163" s="32"/>
      <c r="P163" s="27"/>
    </row>
    <row r="164" spans="1:16" s="3" customFormat="1" ht="17.25">
      <c r="A164" s="84"/>
      <c r="B164" s="33" t="s">
        <v>153</v>
      </c>
      <c r="C164" s="34"/>
      <c r="D164" s="34"/>
      <c r="E164" s="34"/>
      <c r="F164" s="35">
        <v>1</v>
      </c>
      <c r="G164" s="36" t="s">
        <v>154</v>
      </c>
      <c r="I164" s="23"/>
      <c r="J164" s="44">
        <f t="shared" si="7"/>
        <v>0</v>
      </c>
      <c r="K164" s="38">
        <f>+F164</f>
        <v>1</v>
      </c>
      <c r="L164" s="35">
        <f>+G164</f>
        <v>0</v>
      </c>
      <c r="M164" s="39"/>
      <c r="N164" s="40" t="s">
        <v>7</v>
      </c>
      <c r="O164" s="35">
        <f>+G164</f>
        <v>0</v>
      </c>
      <c r="P164" s="41">
        <f>K164*M164</f>
        <v>0</v>
      </c>
    </row>
    <row r="165" spans="1:25" ht="17.25">
      <c r="A165" s="84">
        <v>2</v>
      </c>
      <c r="B165" s="46" t="s">
        <v>155</v>
      </c>
      <c r="C165" s="25"/>
      <c r="D165" s="25"/>
      <c r="E165" s="25"/>
      <c r="F165" s="42"/>
      <c r="G165" s="27"/>
      <c r="I165" s="23">
        <f>A165</f>
        <v>2</v>
      </c>
      <c r="J165" s="32">
        <f>Széchenyi_Toldi!B165</f>
        <v>0</v>
      </c>
      <c r="K165" s="28"/>
      <c r="L165" s="29"/>
      <c r="M165" s="30"/>
      <c r="N165" s="31"/>
      <c r="O165" s="32"/>
      <c r="P165" s="27"/>
      <c r="U165" s="6"/>
      <c r="V165" s="6"/>
      <c r="W165" s="6"/>
      <c r="X165" s="6"/>
      <c r="Y165" s="6"/>
    </row>
    <row r="166" spans="1:25" ht="17.25">
      <c r="A166" s="84"/>
      <c r="B166" s="33" t="s">
        <v>156</v>
      </c>
      <c r="C166" s="34"/>
      <c r="D166" s="34"/>
      <c r="E166" s="34"/>
      <c r="F166" s="35">
        <v>2</v>
      </c>
      <c r="G166" s="36" t="s">
        <v>157</v>
      </c>
      <c r="I166" s="23"/>
      <c r="J166" s="44">
        <f>B166</f>
        <v>0</v>
      </c>
      <c r="K166" s="38">
        <f>Széchenyi_Toldi!F166</f>
        <v>2</v>
      </c>
      <c r="L166" s="35">
        <f>Széchenyi_Toldi!G166</f>
        <v>0</v>
      </c>
      <c r="M166" s="39"/>
      <c r="N166" s="40" t="s">
        <v>7</v>
      </c>
      <c r="O166" s="35">
        <f>Széchenyi_Toldi!G166</f>
        <v>0</v>
      </c>
      <c r="P166" s="41">
        <f>K166*M166</f>
        <v>0</v>
      </c>
      <c r="U166" s="6"/>
      <c r="V166" s="6"/>
      <c r="W166" s="6"/>
      <c r="X166" s="6"/>
      <c r="Y166" s="6"/>
    </row>
    <row r="167" spans="1:25" ht="17.25">
      <c r="A167" s="84">
        <v>3</v>
      </c>
      <c r="B167" s="46" t="s">
        <v>158</v>
      </c>
      <c r="C167" s="25"/>
      <c r="D167" s="25"/>
      <c r="E167" s="25"/>
      <c r="F167" s="42"/>
      <c r="G167" s="27"/>
      <c r="I167" s="23">
        <f>A167</f>
        <v>3</v>
      </c>
      <c r="J167" s="32">
        <f>Széchenyi_Toldi!B167</f>
        <v>0</v>
      </c>
      <c r="K167" s="28"/>
      <c r="L167" s="29"/>
      <c r="M167" s="30"/>
      <c r="N167" s="31"/>
      <c r="O167" s="32"/>
      <c r="P167" s="27"/>
      <c r="U167" s="6"/>
      <c r="V167" s="6"/>
      <c r="W167" s="6"/>
      <c r="X167" s="6"/>
      <c r="Y167" s="6"/>
    </row>
    <row r="168" spans="1:25" ht="17.25">
      <c r="A168" s="84"/>
      <c r="B168" s="33" t="s">
        <v>159</v>
      </c>
      <c r="C168" s="34"/>
      <c r="D168" s="34"/>
      <c r="E168" s="34"/>
      <c r="F168" s="35">
        <v>175</v>
      </c>
      <c r="G168" s="36" t="s">
        <v>19</v>
      </c>
      <c r="I168" s="23"/>
      <c r="J168" s="44">
        <f>B168</f>
        <v>0</v>
      </c>
      <c r="K168" s="38">
        <f>Széchenyi_Toldi!F168</f>
        <v>175</v>
      </c>
      <c r="L168" s="35">
        <f>Széchenyi_Toldi!G168</f>
        <v>0</v>
      </c>
      <c r="M168" s="39"/>
      <c r="N168" s="40" t="s">
        <v>7</v>
      </c>
      <c r="O168" s="35">
        <f>Széchenyi_Toldi!G168</f>
        <v>0</v>
      </c>
      <c r="P168" s="41">
        <f>K168*M168</f>
        <v>0</v>
      </c>
      <c r="U168" s="6"/>
      <c r="V168" s="6"/>
      <c r="W168" s="6"/>
      <c r="X168" s="6"/>
      <c r="Y168" s="6"/>
    </row>
    <row r="169" spans="1:25" ht="17.25">
      <c r="A169" s="84">
        <v>4</v>
      </c>
      <c r="B169" s="46" t="s">
        <v>160</v>
      </c>
      <c r="C169" s="25"/>
      <c r="D169" s="25"/>
      <c r="E169" s="25"/>
      <c r="F169" s="42"/>
      <c r="G169" s="27"/>
      <c r="I169" s="23">
        <f>A169</f>
        <v>4</v>
      </c>
      <c r="J169" s="32">
        <f>Széchenyi_Toldi!B169</f>
        <v>0</v>
      </c>
      <c r="K169" s="28"/>
      <c r="L169" s="29"/>
      <c r="M169" s="30"/>
      <c r="N169" s="31"/>
      <c r="O169" s="32"/>
      <c r="P169" s="27"/>
      <c r="U169" s="6"/>
      <c r="V169" s="6"/>
      <c r="W169" s="6"/>
      <c r="X169" s="6"/>
      <c r="Y169" s="6"/>
    </row>
    <row r="170" spans="1:25" ht="17.25">
      <c r="A170" s="84"/>
      <c r="B170" s="47" t="s">
        <v>161</v>
      </c>
      <c r="C170" s="48"/>
      <c r="D170" s="48"/>
      <c r="E170" s="48"/>
      <c r="F170" s="79"/>
      <c r="G170" s="50"/>
      <c r="I170" s="23"/>
      <c r="J170" s="54">
        <f aca="true" t="shared" si="8" ref="J170:J171">B170</f>
        <v>0</v>
      </c>
      <c r="K170" s="52"/>
      <c r="L170" s="6"/>
      <c r="N170" s="53"/>
      <c r="O170" s="54"/>
      <c r="P170" s="50"/>
      <c r="U170" s="6"/>
      <c r="V170" s="6"/>
      <c r="W170" s="6"/>
      <c r="X170" s="6"/>
      <c r="Y170" s="6"/>
    </row>
    <row r="171" spans="1:25" ht="17.25">
      <c r="A171" s="84"/>
      <c r="B171" s="33" t="s">
        <v>162</v>
      </c>
      <c r="C171" s="85"/>
      <c r="D171" s="34"/>
      <c r="E171" s="34"/>
      <c r="F171" s="35">
        <v>5</v>
      </c>
      <c r="G171" s="36" t="s">
        <v>6</v>
      </c>
      <c r="I171" s="23"/>
      <c r="J171" s="44">
        <f t="shared" si="8"/>
        <v>0</v>
      </c>
      <c r="K171" s="38">
        <v>3</v>
      </c>
      <c r="L171" s="35">
        <f>Széchenyi_Toldi!G171</f>
        <v>0</v>
      </c>
      <c r="M171" s="39"/>
      <c r="N171" s="40" t="s">
        <v>7</v>
      </c>
      <c r="O171" s="35">
        <f>Széchenyi_Toldi!G171</f>
        <v>0</v>
      </c>
      <c r="P171" s="41">
        <f>K171*M171</f>
        <v>0</v>
      </c>
      <c r="U171" s="6"/>
      <c r="V171" s="6"/>
      <c r="W171" s="6"/>
      <c r="X171" s="6"/>
      <c r="Y171" s="6"/>
    </row>
    <row r="172" spans="1:25" ht="17.25">
      <c r="A172" s="84">
        <v>5</v>
      </c>
      <c r="B172" s="46" t="s">
        <v>163</v>
      </c>
      <c r="C172" s="25"/>
      <c r="D172" s="25"/>
      <c r="E172" s="25"/>
      <c r="F172" s="42"/>
      <c r="G172" s="27"/>
      <c r="I172" s="23">
        <f>A172</f>
        <v>5</v>
      </c>
      <c r="J172" s="32">
        <f>Széchenyi_Toldi!B172</f>
        <v>0</v>
      </c>
      <c r="K172" s="28"/>
      <c r="L172" s="29"/>
      <c r="M172" s="30"/>
      <c r="N172" s="31"/>
      <c r="O172" s="32"/>
      <c r="P172" s="27"/>
      <c r="U172" s="6"/>
      <c r="V172" s="6"/>
      <c r="W172" s="6"/>
      <c r="X172" s="6"/>
      <c r="Y172" s="6"/>
    </row>
    <row r="173" spans="1:25" ht="17.25">
      <c r="A173" s="84"/>
      <c r="B173" s="33" t="s">
        <v>164</v>
      </c>
      <c r="C173" s="85"/>
      <c r="D173" s="34"/>
      <c r="E173" s="34"/>
      <c r="F173" s="35">
        <v>0.5</v>
      </c>
      <c r="G173" s="36" t="s">
        <v>154</v>
      </c>
      <c r="I173" s="23"/>
      <c r="J173" s="44">
        <f>B173</f>
        <v>0</v>
      </c>
      <c r="K173" s="38">
        <f>Széchenyi_Toldi!F173</f>
        <v>0.5</v>
      </c>
      <c r="L173" s="35">
        <f>Széchenyi_Toldi!G173</f>
        <v>0</v>
      </c>
      <c r="M173" s="39"/>
      <c r="N173" s="40" t="s">
        <v>7</v>
      </c>
      <c r="O173" s="35">
        <f>Széchenyi_Toldi!G173</f>
        <v>0</v>
      </c>
      <c r="P173" s="41">
        <f>K173*M173</f>
        <v>0</v>
      </c>
      <c r="U173" s="6"/>
      <c r="V173" s="6"/>
      <c r="W173" s="6"/>
      <c r="X173" s="6"/>
      <c r="Y173" s="6"/>
    </row>
    <row r="174" spans="1:25" ht="17.25">
      <c r="A174" s="84">
        <v>6</v>
      </c>
      <c r="B174" s="46" t="s">
        <v>165</v>
      </c>
      <c r="C174" s="25"/>
      <c r="D174" s="25"/>
      <c r="E174" s="25"/>
      <c r="F174" s="42"/>
      <c r="G174" s="27"/>
      <c r="I174" s="23">
        <f>A174</f>
        <v>6</v>
      </c>
      <c r="J174" s="32">
        <f>Széchenyi_Toldi!B174</f>
        <v>0</v>
      </c>
      <c r="K174" s="28"/>
      <c r="L174" s="29"/>
      <c r="M174" s="30"/>
      <c r="N174" s="31"/>
      <c r="O174" s="32"/>
      <c r="P174" s="27"/>
      <c r="U174" s="6"/>
      <c r="V174" s="6"/>
      <c r="W174" s="6"/>
      <c r="X174" s="6"/>
      <c r="Y174" s="6"/>
    </row>
    <row r="175" spans="1:25" ht="17.25">
      <c r="A175" s="84"/>
      <c r="B175" s="33" t="s">
        <v>156</v>
      </c>
      <c r="C175" s="34"/>
      <c r="D175" s="34"/>
      <c r="E175" s="34"/>
      <c r="F175" s="35">
        <v>1</v>
      </c>
      <c r="G175" s="36" t="s">
        <v>154</v>
      </c>
      <c r="I175" s="23"/>
      <c r="J175" s="44">
        <f>B175</f>
        <v>0</v>
      </c>
      <c r="K175" s="38">
        <f>Széchenyi_Toldi!F175</f>
        <v>1</v>
      </c>
      <c r="L175" s="35">
        <f>Széchenyi_Toldi!G175</f>
        <v>0</v>
      </c>
      <c r="M175" s="39"/>
      <c r="N175" s="40" t="s">
        <v>7</v>
      </c>
      <c r="O175" s="35">
        <f>Széchenyi_Toldi!G175</f>
        <v>0</v>
      </c>
      <c r="P175" s="41">
        <f>K175*M175</f>
        <v>0</v>
      </c>
      <c r="U175" s="6"/>
      <c r="V175" s="6"/>
      <c r="W175" s="6"/>
      <c r="X175" s="6"/>
      <c r="Y175" s="6"/>
    </row>
    <row r="176" spans="1:16" ht="18">
      <c r="A176" s="48"/>
      <c r="B176" s="55"/>
      <c r="C176" s="48"/>
      <c r="D176" s="48"/>
      <c r="E176" s="48"/>
      <c r="F176" s="49"/>
      <c r="G176" s="57"/>
      <c r="I176" s="67"/>
      <c r="J176" s="60" t="s">
        <v>58</v>
      </c>
      <c r="K176" s="12"/>
      <c r="L176" s="11"/>
      <c r="M176" s="13"/>
      <c r="N176" s="14"/>
      <c r="O176" s="15"/>
      <c r="P176" s="86">
        <f>SUM(P163:Q175)</f>
        <v>0</v>
      </c>
    </row>
    <row r="177" spans="1:15" s="6" customFormat="1" ht="17.25">
      <c r="A177" s="48"/>
      <c r="B177" s="55"/>
      <c r="C177" s="48"/>
      <c r="D177" s="48"/>
      <c r="E177" s="48"/>
      <c r="F177" s="49"/>
      <c r="G177" s="57"/>
      <c r="J177" s="66"/>
      <c r="K177" s="52"/>
      <c r="M177" s="5"/>
      <c r="N177" s="53"/>
      <c r="O177" s="54"/>
    </row>
    <row r="178" spans="1:16" ht="17.25">
      <c r="A178" s="48"/>
      <c r="B178" s="55"/>
      <c r="C178" s="48"/>
      <c r="D178" s="48"/>
      <c r="E178" s="48"/>
      <c r="F178" s="49"/>
      <c r="G178" s="57"/>
      <c r="I178" s="6"/>
      <c r="J178" s="66"/>
      <c r="K178" s="52"/>
      <c r="L178" s="6"/>
      <c r="N178" s="53"/>
      <c r="O178" s="54"/>
      <c r="P178" s="57"/>
    </row>
    <row r="179" spans="1:16" ht="17.25">
      <c r="A179" s="48"/>
      <c r="B179" s="55"/>
      <c r="C179" s="48"/>
      <c r="D179" s="48"/>
      <c r="E179" s="48"/>
      <c r="F179" s="49"/>
      <c r="G179" s="57"/>
      <c r="I179" s="6"/>
      <c r="J179" s="66"/>
      <c r="K179" s="52"/>
      <c r="L179" s="6"/>
      <c r="N179" s="53"/>
      <c r="O179" s="54"/>
      <c r="P179" s="57"/>
    </row>
    <row r="180" spans="1:16" ht="17.25">
      <c r="A180" s="48"/>
      <c r="B180" s="55"/>
      <c r="C180" s="48"/>
      <c r="D180" s="48"/>
      <c r="E180" s="48"/>
      <c r="F180" s="49"/>
      <c r="G180" s="57"/>
      <c r="I180" s="6"/>
      <c r="J180" s="66"/>
      <c r="K180" s="52"/>
      <c r="L180" s="6"/>
      <c r="N180" s="53"/>
      <c r="O180" s="54"/>
      <c r="P180" s="57"/>
    </row>
    <row r="181" spans="1:16" ht="17.25">
      <c r="A181" s="48"/>
      <c r="B181" s="55"/>
      <c r="C181" s="48"/>
      <c r="D181" s="48"/>
      <c r="E181" s="48"/>
      <c r="F181" s="49"/>
      <c r="G181" s="57"/>
      <c r="I181" s="6"/>
      <c r="J181" s="66"/>
      <c r="K181" s="52"/>
      <c r="L181" s="6"/>
      <c r="N181" s="53"/>
      <c r="O181" s="54"/>
      <c r="P181" s="57"/>
    </row>
    <row r="182" spans="1:16" ht="17.25">
      <c r="A182" s="48"/>
      <c r="B182" s="55"/>
      <c r="C182" s="48"/>
      <c r="D182" s="48"/>
      <c r="E182" s="48"/>
      <c r="F182" s="49"/>
      <c r="G182" s="57"/>
      <c r="I182" s="6"/>
      <c r="J182" s="66"/>
      <c r="K182" s="52"/>
      <c r="L182" s="6"/>
      <c r="N182" s="53"/>
      <c r="O182" s="54"/>
      <c r="P182" s="57"/>
    </row>
    <row r="183" spans="1:16" ht="17.25">
      <c r="A183" s="48"/>
      <c r="B183" s="55"/>
      <c r="C183" s="48"/>
      <c r="D183" s="48"/>
      <c r="E183" s="48"/>
      <c r="F183" s="49"/>
      <c r="G183" s="57"/>
      <c r="I183" s="6"/>
      <c r="J183" s="66"/>
      <c r="K183" s="52"/>
      <c r="L183" s="6"/>
      <c r="N183" s="53"/>
      <c r="O183" s="54"/>
      <c r="P183" s="57"/>
    </row>
    <row r="184" spans="1:16" ht="17.25">
      <c r="A184" s="48"/>
      <c r="B184" s="55"/>
      <c r="C184" s="48"/>
      <c r="D184" s="48"/>
      <c r="E184" s="48"/>
      <c r="F184" s="49"/>
      <c r="G184" s="57"/>
      <c r="I184" s="6"/>
      <c r="J184" s="66"/>
      <c r="K184" s="52"/>
      <c r="L184" s="6"/>
      <c r="N184" s="53"/>
      <c r="O184" s="54"/>
      <c r="P184" s="57"/>
    </row>
    <row r="185" spans="13:16" ht="17.25">
      <c r="M185" s="87"/>
      <c r="P185" s="3"/>
    </row>
    <row r="186" spans="9:16" ht="18">
      <c r="I186" s="88" t="s">
        <v>166</v>
      </c>
      <c r="J186" s="88"/>
      <c r="K186" s="88"/>
      <c r="L186" s="88"/>
      <c r="M186" s="88"/>
      <c r="N186" s="88"/>
      <c r="O186" s="88"/>
      <c r="P186" s="88"/>
    </row>
    <row r="187" spans="13:16" ht="17.25">
      <c r="M187" s="87"/>
      <c r="P187" s="3"/>
    </row>
    <row r="188" spans="13:16" ht="17.25">
      <c r="M188" s="87"/>
      <c r="P188" s="3"/>
    </row>
    <row r="189" spans="9:16" ht="30" customHeight="1">
      <c r="I189" s="89">
        <f>I1</f>
        <v>0</v>
      </c>
      <c r="M189" s="87"/>
      <c r="P189" s="90">
        <f>+P47</f>
        <v>0</v>
      </c>
    </row>
    <row r="190" spans="9:16" ht="30" customHeight="1">
      <c r="I190" s="91" t="s">
        <v>59</v>
      </c>
      <c r="M190" s="87"/>
      <c r="P190" s="90">
        <f>P67</f>
        <v>0</v>
      </c>
    </row>
    <row r="191" spans="9:16" ht="30" customHeight="1">
      <c r="I191" s="91">
        <f>I69</f>
        <v>0</v>
      </c>
      <c r="M191" s="87"/>
      <c r="P191" s="90">
        <f>+P103</f>
        <v>0</v>
      </c>
    </row>
    <row r="192" spans="9:16" ht="30" customHeight="1">
      <c r="I192" s="92">
        <f>I105</f>
        <v>0</v>
      </c>
      <c r="M192" s="87"/>
      <c r="P192" s="90">
        <f>+P117</f>
        <v>0</v>
      </c>
    </row>
    <row r="193" spans="9:16" ht="30" customHeight="1">
      <c r="I193" s="92">
        <f>I119</f>
        <v>0</v>
      </c>
      <c r="M193" s="87"/>
      <c r="P193" s="90">
        <f>P147</f>
        <v>0</v>
      </c>
    </row>
    <row r="194" spans="9:17" ht="30" customHeight="1">
      <c r="I194" s="93">
        <f>I149</f>
        <v>0</v>
      </c>
      <c r="J194" s="6"/>
      <c r="K194" s="52"/>
      <c r="L194" s="6"/>
      <c r="N194" s="6"/>
      <c r="O194" s="6"/>
      <c r="P194" s="81">
        <f>+P159</f>
        <v>0</v>
      </c>
      <c r="Q194" s="6"/>
    </row>
    <row r="195" spans="9:17" ht="30" customHeight="1">
      <c r="I195" s="94">
        <f>A161</f>
        <v>0</v>
      </c>
      <c r="J195" s="95"/>
      <c r="K195" s="96"/>
      <c r="L195" s="95"/>
      <c r="M195" s="97"/>
      <c r="N195" s="95"/>
      <c r="O195" s="95"/>
      <c r="P195" s="98">
        <f>P176</f>
        <v>0</v>
      </c>
      <c r="Q195" s="95"/>
    </row>
    <row r="196" spans="9:16" ht="30" customHeight="1">
      <c r="I196" s="89" t="s">
        <v>167</v>
      </c>
      <c r="M196" s="87"/>
      <c r="P196" s="81">
        <f>SUM(P189:P195)</f>
        <v>0</v>
      </c>
    </row>
    <row r="197" spans="9:16" ht="30" customHeight="1">
      <c r="I197" s="99" t="s">
        <v>168</v>
      </c>
      <c r="J197" s="99"/>
      <c r="K197" s="100"/>
      <c r="L197" s="99"/>
      <c r="M197" s="101"/>
      <c r="N197" s="99"/>
      <c r="O197" s="99"/>
      <c r="P197" s="102">
        <f>+P198-P196</f>
        <v>0</v>
      </c>
    </row>
    <row r="198" spans="9:16" ht="18">
      <c r="I198" s="103" t="s">
        <v>169</v>
      </c>
      <c r="J198" s="103"/>
      <c r="K198" s="104"/>
      <c r="L198" s="103"/>
      <c r="M198" s="105"/>
      <c r="N198" s="103"/>
      <c r="O198" s="103"/>
      <c r="P198" s="106">
        <f>+P196*1.27</f>
        <v>0</v>
      </c>
    </row>
  </sheetData>
  <sheetProtection selectLockedCells="1" selectUnlockedCells="1"/>
  <mergeCells count="161">
    <mergeCell ref="K2:L2"/>
    <mergeCell ref="M2:O2"/>
    <mergeCell ref="A3:A4"/>
    <mergeCell ref="I3:I4"/>
    <mergeCell ref="A5:A6"/>
    <mergeCell ref="I5:I6"/>
    <mergeCell ref="A7:A8"/>
    <mergeCell ref="I7:I8"/>
    <mergeCell ref="A9:A10"/>
    <mergeCell ref="I9:I10"/>
    <mergeCell ref="A11:A12"/>
    <mergeCell ref="I11:I12"/>
    <mergeCell ref="A13:A14"/>
    <mergeCell ref="I13:I14"/>
    <mergeCell ref="A15:A16"/>
    <mergeCell ref="I15:I16"/>
    <mergeCell ref="A17:A18"/>
    <mergeCell ref="I17:I18"/>
    <mergeCell ref="A19:A20"/>
    <mergeCell ref="I19:I20"/>
    <mergeCell ref="A21:A22"/>
    <mergeCell ref="I21:I22"/>
    <mergeCell ref="A23:A24"/>
    <mergeCell ref="I23:I24"/>
    <mergeCell ref="A25:A26"/>
    <mergeCell ref="I25:I26"/>
    <mergeCell ref="A27:A28"/>
    <mergeCell ref="I27:I28"/>
    <mergeCell ref="A29:A30"/>
    <mergeCell ref="I29:I30"/>
    <mergeCell ref="A31:A32"/>
    <mergeCell ref="I31:I32"/>
    <mergeCell ref="A33:A34"/>
    <mergeCell ref="I33:I34"/>
    <mergeCell ref="A35:A36"/>
    <mergeCell ref="I35:I36"/>
    <mergeCell ref="A37:A39"/>
    <mergeCell ref="I37:I39"/>
    <mergeCell ref="A40:A42"/>
    <mergeCell ref="I40:I42"/>
    <mergeCell ref="A43:A44"/>
    <mergeCell ref="I43:I44"/>
    <mergeCell ref="A45:A46"/>
    <mergeCell ref="I45:I46"/>
    <mergeCell ref="K50:L50"/>
    <mergeCell ref="M50:O50"/>
    <mergeCell ref="A51:A52"/>
    <mergeCell ref="I51:I52"/>
    <mergeCell ref="A53:A54"/>
    <mergeCell ref="I53:I54"/>
    <mergeCell ref="A55:A56"/>
    <mergeCell ref="I55:I56"/>
    <mergeCell ref="A57:A58"/>
    <mergeCell ref="I57:I58"/>
    <mergeCell ref="A59:A60"/>
    <mergeCell ref="I59:I60"/>
    <mergeCell ref="A61:A62"/>
    <mergeCell ref="I61:I62"/>
    <mergeCell ref="A63:A64"/>
    <mergeCell ref="I63:I64"/>
    <mergeCell ref="A65:A66"/>
    <mergeCell ref="I65:I66"/>
    <mergeCell ref="K70:L70"/>
    <mergeCell ref="M70:O70"/>
    <mergeCell ref="A71:A72"/>
    <mergeCell ref="I71:I72"/>
    <mergeCell ref="A73:A74"/>
    <mergeCell ref="I73:I74"/>
    <mergeCell ref="A75:A76"/>
    <mergeCell ref="I75:I76"/>
    <mergeCell ref="A77:A78"/>
    <mergeCell ref="I77:I78"/>
    <mergeCell ref="A79:A80"/>
    <mergeCell ref="I79:I80"/>
    <mergeCell ref="A81:A82"/>
    <mergeCell ref="I81:I82"/>
    <mergeCell ref="A83:A84"/>
    <mergeCell ref="I83:I84"/>
    <mergeCell ref="A85:A86"/>
    <mergeCell ref="I85:I86"/>
    <mergeCell ref="A87:A88"/>
    <mergeCell ref="I87:I88"/>
    <mergeCell ref="A89:A90"/>
    <mergeCell ref="I89:I90"/>
    <mergeCell ref="A91:A92"/>
    <mergeCell ref="I91:I92"/>
    <mergeCell ref="A93:A94"/>
    <mergeCell ref="I93:I94"/>
    <mergeCell ref="A95:A96"/>
    <mergeCell ref="I95:I96"/>
    <mergeCell ref="A97:A98"/>
    <mergeCell ref="I97:I98"/>
    <mergeCell ref="A99:A100"/>
    <mergeCell ref="I99:I100"/>
    <mergeCell ref="A101:A102"/>
    <mergeCell ref="I101:I102"/>
    <mergeCell ref="K106:L106"/>
    <mergeCell ref="M106:O106"/>
    <mergeCell ref="A107:A108"/>
    <mergeCell ref="I107:I108"/>
    <mergeCell ref="A109:A110"/>
    <mergeCell ref="I109:I110"/>
    <mergeCell ref="A111:A112"/>
    <mergeCell ref="I111:I112"/>
    <mergeCell ref="A113:A114"/>
    <mergeCell ref="I113:I114"/>
    <mergeCell ref="A115:A116"/>
    <mergeCell ref="I115:I116"/>
    <mergeCell ref="K120:L120"/>
    <mergeCell ref="M120:O120"/>
    <mergeCell ref="A121:A122"/>
    <mergeCell ref="I121:I122"/>
    <mergeCell ref="A123:A124"/>
    <mergeCell ref="I123:I124"/>
    <mergeCell ref="A125:A126"/>
    <mergeCell ref="I125:I126"/>
    <mergeCell ref="A127:A128"/>
    <mergeCell ref="I127:I128"/>
    <mergeCell ref="A129:A130"/>
    <mergeCell ref="I129:I130"/>
    <mergeCell ref="A131:A132"/>
    <mergeCell ref="I131:I132"/>
    <mergeCell ref="A133:A134"/>
    <mergeCell ref="I133:I134"/>
    <mergeCell ref="A135:A136"/>
    <mergeCell ref="I135:I136"/>
    <mergeCell ref="A137:A138"/>
    <mergeCell ref="I137:I138"/>
    <mergeCell ref="A139:A140"/>
    <mergeCell ref="I139:I140"/>
    <mergeCell ref="A141:A142"/>
    <mergeCell ref="I141:I142"/>
    <mergeCell ref="A143:A144"/>
    <mergeCell ref="I143:I144"/>
    <mergeCell ref="A145:A146"/>
    <mergeCell ref="I145:I146"/>
    <mergeCell ref="K150:L150"/>
    <mergeCell ref="M150:O150"/>
    <mergeCell ref="A151:A152"/>
    <mergeCell ref="I151:I152"/>
    <mergeCell ref="A153:A154"/>
    <mergeCell ref="I153:I154"/>
    <mergeCell ref="A155:A156"/>
    <mergeCell ref="I155:I156"/>
    <mergeCell ref="A157:A158"/>
    <mergeCell ref="I157:I158"/>
    <mergeCell ref="K162:L162"/>
    <mergeCell ref="M162:O162"/>
    <mergeCell ref="A163:A164"/>
    <mergeCell ref="I163:I164"/>
    <mergeCell ref="A165:A166"/>
    <mergeCell ref="I165:I166"/>
    <mergeCell ref="A167:A168"/>
    <mergeCell ref="I167:I168"/>
    <mergeCell ref="A169:A171"/>
    <mergeCell ref="I169:I171"/>
    <mergeCell ref="A172:A173"/>
    <mergeCell ref="I172:I173"/>
    <mergeCell ref="A174:A175"/>
    <mergeCell ref="I174:I175"/>
    <mergeCell ref="I186:P186"/>
  </mergeCells>
  <conditionalFormatting sqref="A147:A162 A163:IV65536 B93:L120 A141 A145 A143 A133 A135 A137 A139 A131 M1:IV124 B123:L124 A129 I121 A123 B121:H122 I61:I65 B125:IV162 I67:I92 A1:A121 B1:L60 J121:L122 J61:L92 A127 A125 B61:H92">
    <cfRule type="cellIs" priority="1" dxfId="0" operator="equal" stopIfTrue="1">
      <formula>0</formula>
    </cfRule>
  </conditionalFormatting>
  <printOptions horizontalCentered="1"/>
  <pageMargins left="0.5902777777777778" right="0.5902777777777778" top="0.5902777777777778" bottom="0.5902777777777778" header="0.3541666666666667" footer="0.3541666666666667"/>
  <pageSetup horizontalDpi="300" verticalDpi="300" orientation="portrait" paperSize="9" scale="85"/>
  <headerFooter alignWithMargins="0">
    <oddHeader>&amp;CKöltségvetési kiírás</oddHeader>
    <oddFooter>&amp;L&amp;10Tsz.: 816/2015/I.&amp;R&amp;10Gödöllő, Dózsa György út Széchenyi és Toldi utca közötti szakasza</oddFooter>
  </headerFooter>
  <rowBreaks count="4" manualBreakCount="4">
    <brk id="48" max="255" man="1"/>
    <brk id="104" max="255" man="1"/>
    <brk id="159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Ozsváth György</dc:creator>
  <cp:keywords/>
  <dc:description/>
  <cp:lastModifiedBy>Makra Tibor</cp:lastModifiedBy>
  <cp:lastPrinted>2015-06-22T10:09:30Z</cp:lastPrinted>
  <dcterms:created xsi:type="dcterms:W3CDTF">2000-03-02T13:07:03Z</dcterms:created>
  <dcterms:modified xsi:type="dcterms:W3CDTF">2016-05-26T12:38:04Z</dcterms:modified>
  <cp:category/>
  <cp:version/>
  <cp:contentType/>
  <cp:contentStatus/>
  <cp:revision>2</cp:revision>
</cp:coreProperties>
</file>