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Gödöllő testőrlakt homlokzat 16" sheetId="1" r:id="rId1"/>
    <sheet name="Statika" sheetId="2" r:id="rId2"/>
  </sheets>
  <calcPr calcId="145621"/>
</workbook>
</file>

<file path=xl/calcChain.xml><?xml version="1.0" encoding="utf-8"?>
<calcChain xmlns="http://schemas.openxmlformats.org/spreadsheetml/2006/main">
  <c r="I48" i="1" l="1"/>
  <c r="H48" i="1"/>
  <c r="I47" i="1"/>
  <c r="H47" i="1"/>
  <c r="I46" i="1"/>
  <c r="H46" i="1"/>
  <c r="I45" i="1"/>
  <c r="H45" i="1"/>
  <c r="H59" i="1" l="1"/>
  <c r="I59" i="1"/>
  <c r="I145" i="1"/>
  <c r="H145" i="1"/>
  <c r="H40" i="1"/>
  <c r="I40" i="1"/>
  <c r="K74" i="2"/>
  <c r="J74" i="2"/>
  <c r="K73" i="2"/>
  <c r="J73" i="2"/>
  <c r="K72" i="2"/>
  <c r="J72" i="2"/>
  <c r="A72" i="2"/>
  <c r="A73" i="2" s="1"/>
  <c r="A74" i="2" s="1"/>
  <c r="K67" i="2"/>
  <c r="J67" i="2"/>
  <c r="K66" i="2"/>
  <c r="J66" i="2"/>
  <c r="A66" i="2"/>
  <c r="A67" i="2" s="1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A55" i="2"/>
  <c r="A56" i="2" s="1"/>
  <c r="A57" i="2" s="1"/>
  <c r="A58" i="2" s="1"/>
  <c r="A59" i="2" s="1"/>
  <c r="A60" i="2" s="1"/>
  <c r="A61" i="2" s="1"/>
  <c r="K54" i="2"/>
  <c r="J54" i="2"/>
  <c r="J62" i="2" s="1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K34" i="2"/>
  <c r="J34" i="2"/>
  <c r="K33" i="2"/>
  <c r="J33" i="2"/>
  <c r="K32" i="2"/>
  <c r="J32" i="2"/>
  <c r="K31" i="2"/>
  <c r="J31" i="2"/>
  <c r="K30" i="2"/>
  <c r="J30" i="2"/>
  <c r="A30" i="2"/>
  <c r="A31" i="2" s="1"/>
  <c r="A32" i="2" s="1"/>
  <c r="A33" i="2" s="1"/>
  <c r="A34" i="2" s="1"/>
  <c r="K29" i="2"/>
  <c r="J29" i="2"/>
  <c r="K24" i="2"/>
  <c r="J24" i="2"/>
  <c r="K23" i="2"/>
  <c r="J23" i="2"/>
  <c r="K22" i="2"/>
  <c r="J22" i="2"/>
  <c r="A22" i="2"/>
  <c r="A23" i="2" s="1"/>
  <c r="A24" i="2" s="1"/>
  <c r="K21" i="2"/>
  <c r="J21" i="2"/>
  <c r="K16" i="2"/>
  <c r="J16" i="2"/>
  <c r="K15" i="2"/>
  <c r="J15" i="2"/>
  <c r="K14" i="2"/>
  <c r="J14" i="2"/>
  <c r="K13" i="2"/>
  <c r="J13" i="2"/>
  <c r="K12" i="2"/>
  <c r="J12" i="2"/>
  <c r="A13" i="2"/>
  <c r="A14" i="2" s="1"/>
  <c r="A15" i="2" s="1"/>
  <c r="A16" i="2" s="1"/>
  <c r="K7" i="2"/>
  <c r="J7" i="2"/>
  <c r="K6" i="2"/>
  <c r="J6" i="2"/>
  <c r="K5" i="2"/>
  <c r="J5" i="2"/>
  <c r="A6" i="2"/>
  <c r="A7" i="2" s="1"/>
  <c r="J35" i="2" l="1"/>
  <c r="K68" i="2"/>
  <c r="J75" i="2"/>
  <c r="K75" i="2"/>
  <c r="J68" i="2"/>
  <c r="K62" i="2"/>
  <c r="K50" i="2"/>
  <c r="J50" i="2"/>
  <c r="K35" i="2"/>
  <c r="K25" i="2"/>
  <c r="J25" i="2"/>
  <c r="J17" i="2"/>
  <c r="K17" i="2"/>
  <c r="K8" i="2"/>
  <c r="J8" i="2"/>
  <c r="J78" i="2" l="1"/>
  <c r="D13" i="1" s="1"/>
  <c r="K78" i="2"/>
  <c r="E13" i="1" s="1"/>
  <c r="J79" i="2" l="1"/>
  <c r="J80" i="2" s="1"/>
  <c r="J81" i="2" s="1"/>
  <c r="I161" i="1" l="1"/>
  <c r="H161" i="1"/>
  <c r="I158" i="1"/>
  <c r="H158" i="1"/>
  <c r="I156" i="1"/>
  <c r="H156" i="1"/>
  <c r="I154" i="1"/>
  <c r="H154" i="1"/>
  <c r="I152" i="1"/>
  <c r="H152" i="1"/>
  <c r="I146" i="1"/>
  <c r="I148" i="1" s="1"/>
  <c r="E11" i="1" s="1"/>
  <c r="H146" i="1"/>
  <c r="H148" i="1" s="1"/>
  <c r="D11" i="1" s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97" i="1"/>
  <c r="H97" i="1"/>
  <c r="I96" i="1"/>
  <c r="H96" i="1"/>
  <c r="I95" i="1"/>
  <c r="H95" i="1"/>
  <c r="I94" i="1"/>
  <c r="H94" i="1"/>
  <c r="I89" i="1"/>
  <c r="H89" i="1"/>
  <c r="I88" i="1"/>
  <c r="H88" i="1"/>
  <c r="I87" i="1"/>
  <c r="H87" i="1"/>
  <c r="I86" i="1"/>
  <c r="H86" i="1"/>
  <c r="I84" i="1"/>
  <c r="H84" i="1"/>
  <c r="I82" i="1"/>
  <c r="H82" i="1"/>
  <c r="I80" i="1"/>
  <c r="H80" i="1"/>
  <c r="I78" i="1"/>
  <c r="H78" i="1"/>
  <c r="I76" i="1"/>
  <c r="H76" i="1"/>
  <c r="I74" i="1"/>
  <c r="H74" i="1"/>
  <c r="I70" i="1"/>
  <c r="H70" i="1"/>
  <c r="I69" i="1"/>
  <c r="H69" i="1"/>
  <c r="I68" i="1"/>
  <c r="H68" i="1"/>
  <c r="I67" i="1"/>
  <c r="H67" i="1"/>
  <c r="I66" i="1"/>
  <c r="H66" i="1"/>
  <c r="I60" i="1"/>
  <c r="I62" i="1" s="1"/>
  <c r="E7" i="1" s="1"/>
  <c r="H60" i="1"/>
  <c r="H62" i="1" s="1"/>
  <c r="D7" i="1" s="1"/>
  <c r="I54" i="1"/>
  <c r="I55" i="1" s="1"/>
  <c r="E6" i="1" s="1"/>
  <c r="H54" i="1"/>
  <c r="H55" i="1" s="1"/>
  <c r="D6" i="1" s="1"/>
  <c r="I49" i="1"/>
  <c r="H49" i="1"/>
  <c r="I38" i="1"/>
  <c r="H38" i="1"/>
  <c r="I37" i="1"/>
  <c r="H37" i="1"/>
  <c r="I31" i="1"/>
  <c r="H31" i="1"/>
  <c r="I26" i="1"/>
  <c r="I27" i="1" s="1"/>
  <c r="E2" i="1" s="1"/>
  <c r="H26" i="1"/>
  <c r="H27" i="1" s="1"/>
  <c r="D2" i="1" s="1"/>
  <c r="I163" i="1" l="1"/>
  <c r="E12" i="1" s="1"/>
  <c r="H163" i="1"/>
  <c r="D12" i="1" s="1"/>
  <c r="I33" i="1"/>
  <c r="E3" i="1" s="1"/>
  <c r="H141" i="1"/>
  <c r="D10" i="1" s="1"/>
  <c r="H33" i="1"/>
  <c r="D3" i="1" s="1"/>
  <c r="I41" i="1"/>
  <c r="E4" i="1" s="1"/>
  <c r="I50" i="1"/>
  <c r="E5" i="1" s="1"/>
  <c r="I90" i="1"/>
  <c r="E8" i="1" s="1"/>
  <c r="I98" i="1"/>
  <c r="E9" i="1" s="1"/>
  <c r="H41" i="1"/>
  <c r="D4" i="1" s="1"/>
  <c r="H50" i="1"/>
  <c r="D5" i="1" s="1"/>
  <c r="I141" i="1"/>
  <c r="E10" i="1" s="1"/>
  <c r="H90" i="1"/>
  <c r="D8" i="1" s="1"/>
  <c r="H98" i="1"/>
  <c r="D9" i="1" s="1"/>
  <c r="D14" i="1" l="1"/>
  <c r="E14" i="1"/>
  <c r="D16" i="1" l="1"/>
  <c r="D17" i="1" s="1"/>
  <c r="D18" i="1" s="1"/>
  <c r="D19" i="1" s="1"/>
  <c r="E20" i="1" s="1"/>
  <c r="D20" i="1" l="1"/>
</calcChain>
</file>

<file path=xl/sharedStrings.xml><?xml version="1.0" encoding="utf-8"?>
<sst xmlns="http://schemas.openxmlformats.org/spreadsheetml/2006/main" count="677" uniqueCount="316">
  <si>
    <t>Munkanem száma és megnevezése</t>
  </si>
  <si>
    <t>Anyag összege</t>
  </si>
  <si>
    <t>Díj összege</t>
  </si>
  <si>
    <t>12 Felvonulási létesítmények</t>
  </si>
  <si>
    <t>15 Zsaluzás és állványozás</t>
  </si>
  <si>
    <t>21 Irtás, föld- és sziklamunka</t>
  </si>
  <si>
    <t>22 Szivárgóépítés, alagcsövezés</t>
  </si>
  <si>
    <t>31 Helyszíni beton és vasbeton munka</t>
  </si>
  <si>
    <t>33 Falazás és egyéb kőművesmunka</t>
  </si>
  <si>
    <t>36 Vakolás és rabicolás</t>
  </si>
  <si>
    <t>43 Bádogozás</t>
  </si>
  <si>
    <t>47 Felületképzés</t>
  </si>
  <si>
    <t>48 Szigetelés</t>
  </si>
  <si>
    <t>Munkanemek 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</si>
  <si>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</si>
  <si>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</si>
  <si>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</si>
  <si>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</si>
  <si>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</si>
  <si>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</si>
  <si>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</si>
  <si>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</si>
  <si>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</si>
  <si>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12-006-12.1-0211003</t>
  </si>
  <si>
    <t>Felvonulási és ideiglenes melléklétesítmények Vállalkozó kimunkálása szerint összesen</t>
  </si>
  <si>
    <t>egység</t>
  </si>
  <si>
    <t>Munkanem összesen:</t>
  </si>
  <si>
    <t>15-012-6.2</t>
  </si>
  <si>
    <t>Homlokzati csőállvány állítása állványcsőből mint munkaállvány, szintenkénti pallóterítéssel, korláttal, lábdeszkával, kétlábas, 0,60-0,90 m padlószélességgel, munkapadló távolság</t>
  </si>
  <si>
    <t>m2</t>
  </si>
  <si>
    <r>
      <t>2,00 m, 2,00 kN/m</t>
    </r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 xml:space="preserve"> terhelhetőséggel, állványépítés MSZ és alkalmazástechnikai kézikönyv szerint, 6,01-12,00 m munkapadló magasság között</t>
    </r>
  </si>
  <si>
    <t>db</t>
  </si>
  <si>
    <t>21-003-5.1.1.2</t>
  </si>
  <si>
    <t>m3</t>
  </si>
  <si>
    <t>21-003-11.1.1</t>
  </si>
  <si>
    <t>21-011-11.3</t>
  </si>
  <si>
    <r>
      <t>Építési törmelék konténeres elszállítása, lerakása, lerakóhelyi díjjal, 5,0 m</t>
    </r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>-es konténerbe</t>
    </r>
  </si>
  <si>
    <t>m</t>
  </si>
  <si>
    <t>22-003-1.1-0133011</t>
  </si>
  <si>
    <t>22-005-11.1-0236002</t>
  </si>
  <si>
    <t>Szikkasztó rendszer építése; 1×1×1 m-es kavicskút, geotextília béleléssel a csapadékvíz elszikkasztásához</t>
  </si>
  <si>
    <t>31-051-1.2-0112140</t>
  </si>
  <si>
    <t>Az épület körül 60 cm széles, 20 cm mély, mosott kavics sáv készítése, geotextília elválasztással, földárok készítéssel</t>
  </si>
  <si>
    <t>fm</t>
  </si>
  <si>
    <t>33-091-4.1.2-3110002</t>
  </si>
  <si>
    <r>
      <t>Teherhordó és kitöltő falazat, égetett agyag-kerámia termékekből, meglévő falazati hiányosságok pótlása, falazat pótlása,0,01-0,03 m</t>
    </r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 xml:space="preserve"> között -e.i.- Kisméretű tömör tégla</t>
    </r>
  </si>
  <si>
    <t>250x120x65 mm I.o. pl.: KERAKOLL Biocalce Muratura falazóhabarcs, M5, (vagy egyenértékű)</t>
  </si>
  <si>
    <t>36-000-1.3</t>
  </si>
  <si>
    <t>Vakolat leverése homlokzatról (szám.mód: földszinten a még meglévő részeken. Az emelet 5-25%-os javítással külön tételben számolva)</t>
  </si>
  <si>
    <t>36-008-1.1.2-0414709</t>
  </si>
  <si>
    <t>Mész-cement kötőanyagú homlokzati párkányhúzás készítése, egyenes kivitelben, 31-50 cm kiterített szélesség között (osztópárkány 2.típus)</t>
  </si>
  <si>
    <t>36-008-1.1.3-0414709</t>
  </si>
  <si>
    <t>Mész-cement kötőanyagú homlokzati párkányhúzás készítése, egyenes kivitelben, 51-70 cm kiterített szélesség között (osztópárkány 1.típus)</t>
  </si>
  <si>
    <t>36-008-1.1.4-0414709</t>
  </si>
  <si>
    <t>Mész-cement kötőanyagú homlokzati párkányhúzás készítése, egyenes kivitelben, 71-100 cm kiterített szélesség között (főpárkány)</t>
  </si>
  <si>
    <t>36-012-2.2.1.1-0418513</t>
  </si>
  <si>
    <t>Szellőző, falszárító felújító vakolat készítése, erős (magas) só és nedvességtartalom esetén WTA rendszerben, kézi felhordással, szárazhabarcsból, felületelőkészítéssel (alapozó,</t>
  </si>
  <si>
    <t>előfröcskölő, gúz), alsó, felső vakolatréteggel, összesen 3 cm vastagságban *a német WTA 2-9-04/D. előírásai szerint* pl.: MC-Bauchemie Oxal WP ásványi kötésű szárazhabarcs</t>
  </si>
  <si>
    <t>javítóvakolat, nedves és sókkal szennyezett falak felújításához, C.sz.: 4741070 037 1001 MC-Bauchemie Oxal PGP ásványi kötésű szárazhabarcs felületkiegyenlítő és sótároló</t>
  </si>
  <si>
    <t>alapvakolat, C.sz.: 4740070 037 1001</t>
  </si>
  <si>
    <t>36-012-2.2.1.2-0418513</t>
  </si>
  <si>
    <t>Szellőző, falszárító felújító vakolat készítése, erős (magas) só és nedvességtartalom esetén WTA rendszerben, kézi felhordással, szárazhabarcsból, többlet 1 cm vastagságért</t>
  </si>
  <si>
    <t>*-előirányzat-* pl.: MC-Bauchemie Oxal WP ásványi kötésű szárazhabarcs javítóvakolat, nedves és sókkal szennyezett falak felújításához, C.sz.: 4741070 037 1001</t>
  </si>
  <si>
    <t>36-090-1.2.2-0550090</t>
  </si>
  <si>
    <t>Vakolatjavítás homlokzaton, a meglazult, sérült vakolat előzetes leverésével, durva, sima kivitelben, hiánypótlás 5-25% között CS I-W1 (Hvh10-mc) kültéri, vakoló cementes</t>
  </si>
  <si>
    <t>mészhabarcs mészpéppel</t>
  </si>
  <si>
    <t>36-090-3.1.2</t>
  </si>
  <si>
    <t>Homlokzati párkányhúzás javítása, a meglazult, sérült vakolat leverésével, sarok és csatlakozás-összedolgozással, 30 cm kiterített szélességig, hiánypótlás 5-25% között</t>
  </si>
  <si>
    <t>(ablakpárkányok)</t>
  </si>
  <si>
    <t>36-090-3.2.2</t>
  </si>
  <si>
    <t>Homlokzati párkányhúzás javítása, a meglazult, sérült vakolat leverésével, sarok és csatlakozás-összedolgozással, 31-50 cm kiterített szélességig, hiánypótlás 5-25% között</t>
  </si>
  <si>
    <t>(osztópárkány 2.típus)</t>
  </si>
  <si>
    <t>36-090-3.3.2</t>
  </si>
  <si>
    <t>Homlokzati párkányhúzás javítása, a meglazult, sérült vakolat leverésével, sarok és csatlakozás-összedolgozással, 51-70 cm kiterített szélességig, hiánypótlás 5-25% között</t>
  </si>
  <si>
    <t>(osztópárkány 1.típus)</t>
  </si>
  <si>
    <t>36-090-3.4.2</t>
  </si>
  <si>
    <t>Homlokzati párkányhúzás javítása, a meglazult, sérült vakolat leverésével, sarok és csatlakozás-összedolgozással, 71-100 cm kiterített szélességig, hiánypótlás 5-25% között</t>
  </si>
  <si>
    <t>(főpárkány)</t>
  </si>
  <si>
    <t>36-090-4.3.2</t>
  </si>
  <si>
    <t>Homlokzati nyíláskeret javítása, sarokösszedolgozással, 21-25 cm kiterített szélességig, hiánypótlás 5-25% között</t>
  </si>
  <si>
    <t>36-090-5</t>
  </si>
  <si>
    <t>Javítás, pótlás, egyes sérült téglák kivésése, pótlása nyerstégla homlokzati felületen, e.i.</t>
  </si>
  <si>
    <t>36-090-6</t>
  </si>
  <si>
    <t>Kőkeretek készítése, nyíláskeretek tervek szerint kompletten</t>
  </si>
  <si>
    <t>36-090-21-0414905</t>
  </si>
  <si>
    <t>Ahol a falakon feltárt eredeti vakolat van, a vakolatrész megtartása, védelme, restaurátori felújítása</t>
  </si>
  <si>
    <t>43-002-11.1-0147184</t>
  </si>
  <si>
    <t>Lefolyócső szerelése kör keresztmetszettel, bármilyen kiterített szélességgel, minősített ötvözött horganylemezből (külön kiírt ö.v. állványcsőbe kötve)</t>
  </si>
  <si>
    <t>43-002-12.1.4-0411551</t>
  </si>
  <si>
    <t>Lefolyócső kiegészítő szerelvények elhelyezése, öntöttvas állványcső elhelyezése</t>
  </si>
  <si>
    <t>43-003-8.1.1-0993127</t>
  </si>
  <si>
    <t>Ablak- vagy szemöldökpárkány minősített ötvözött horganylemezből, 50 cm kiterített szélességig</t>
  </si>
  <si>
    <t>43-003-9.1.1-0993125</t>
  </si>
  <si>
    <t>Választópárkány fedése, bármilyen kiterített szélességgel, minősített ötvözött horganylemezből, 65 cm kiterített szélességig</t>
  </si>
  <si>
    <t>44-002-1.2.1.2-0000001</t>
  </si>
  <si>
    <t>Fa kültéri nyílászárók, Külső ablak - III. típus K-F01/1 124/165 cm tartozékokkal, felületképzéssel kompletten</t>
  </si>
  <si>
    <t>44-002-1.2.1.2-0000002</t>
  </si>
  <si>
    <t>Fa kültéri nyílászárók, Külső ablak - III. típus K-F02/1 124/165 cm tartozékokkal, felületképzéssel kompletten</t>
  </si>
  <si>
    <t>44-002-1.2.1.2-0000003</t>
  </si>
  <si>
    <t>Fa kültéri nyílászárók, Külső ablak - III. típus K-F02/2 124/165 cm tartozékokkal, felületképzéssel kompletten</t>
  </si>
  <si>
    <t>44-002-1.2.1.2-0000004</t>
  </si>
  <si>
    <t>Fa kültéri nyílászárók, Külső ablak - III. típus K-F03/1 124/165 cm tartozékokkal, felületképzéssel kompletten</t>
  </si>
  <si>
    <t>44-002-1.2.1.2-0000005</t>
  </si>
  <si>
    <t>Fa kültéri nyílászárók, Külső ablak - III. típus K-F03/2 124/165 cm tartozékokkal, felületképzéssel kompletten</t>
  </si>
  <si>
    <t>44-002-1.2.1.2-0000006</t>
  </si>
  <si>
    <t>Fa kültéri nyílászárók, Külső ablak - III. típus K-F04/1 124/165 cm tartozékokkal, felületképzéssel kompletten</t>
  </si>
  <si>
    <t>44-002-1.2.1.2-0000007</t>
  </si>
  <si>
    <t>Fa kültéri nyílászárók, Külső ajtó - VI. típus K-F04/2 114/230 cm tartozékokkal, felületképzéssel kompletten</t>
  </si>
  <si>
    <t>44-002-1.2.1.2-0000008</t>
  </si>
  <si>
    <t>Fa kültéri nyílászárók, Külső ablak - III. típus K-F05/1 124/165 cm tartozékokkal, felületképzéssel kompletten</t>
  </si>
  <si>
    <t>44-002-1.2.1.2-0000009</t>
  </si>
  <si>
    <t>Fa kültéri nyílászárók, Külső ablak - III. típus K-F06/1 124/165 cm tartozékokkal, felületképzéssel kompletten</t>
  </si>
  <si>
    <t>44-002-1.2.1.2-0000010</t>
  </si>
  <si>
    <t>Fa kültéri nyílászárók, Külső ablak - III. típus K-F07/1 124/165 cm tartozékokkal, felületképzéssel kompletten</t>
  </si>
  <si>
    <t>44-002-1.2.1.2-0000011</t>
  </si>
  <si>
    <t>Fa kültéri nyílászárók, Külső ablak - III. típus K-F07/2 124/165 cm tartozékokkal, felületképzéssel kompletten</t>
  </si>
  <si>
    <t>44-002-1.2.1.2-0000012</t>
  </si>
  <si>
    <t>Fa kültéri nyílászárók, Külső ablak - III. típus K-F07/3 124/165 cm tartozékokkal, felületképzéssel kompletten</t>
  </si>
  <si>
    <t>44-002-1.2.1.2-0000013</t>
  </si>
  <si>
    <t>Fa kültéri nyílászárók, Külső ajtó - VII. típus K-F07/4 96/210 cm tartozékokkal, felületképzéssel kompletten</t>
  </si>
  <si>
    <t>44-002-1.2.1.2-0000014</t>
  </si>
  <si>
    <t>Fa kültéri nyílászárók, Külső ablak - III. típus K-F07/5 102/165 cm tartozékokkal, felületképzéssel kompletten</t>
  </si>
  <si>
    <t>44-002-1.2.1.2-0000015</t>
  </si>
  <si>
    <t>Fa kültéri nyílászárók, Külső ablak - III. típus K-F07/6 102/165 cm tartozékokkal, felületképzéssel kompletten</t>
  </si>
  <si>
    <t>44-002-1.2.1.2-0000016</t>
  </si>
  <si>
    <t>Fa kültéri nyílászárók, Külső ablak - III. típus K-F09/1 102/165 cm tartozékokkal, felületképzéssel kompletten</t>
  </si>
  <si>
    <t>44-002-1.2.1.2-0000017</t>
  </si>
  <si>
    <t>Fa kültéri nyílászárók, Külső ajtó - V. típus K-F10/1 110/175 cm tartozékokkal, felületképzéssel kompletten</t>
  </si>
  <si>
    <t>44-002-1.2.1.2-0000018</t>
  </si>
  <si>
    <t>Fa kültéri nyílászárók, Külső ablak - I. típus K-F10/2 102/70 cm tartozékokkal, felületképzéssel kompletten</t>
  </si>
  <si>
    <t>44-002-1.2.1.2-0000019</t>
  </si>
  <si>
    <t>Fa kültéri nyílászárók, Külső ablak - I. típus K-F11/1 102/165 cm tartozékokkal, felületképzéssel kompletten</t>
  </si>
  <si>
    <t>44-002-1.2.1.2-0000020</t>
  </si>
  <si>
    <t>Fa kültéri nyílászárók, Külső ajtó - V. típus K-F11/2 95/230 cm tartozékokkal, felületképzéssel kompletten</t>
  </si>
  <si>
    <t>44-002-1.2.1.2-0000021</t>
  </si>
  <si>
    <t>Fa kültéri nyílászárók, Külső ablak - IV. típus K-E01/1 124/174 cm tartozékokkal, felületképzéssel kompletten</t>
  </si>
  <si>
    <t>44-002-1.2.1.2-0000022</t>
  </si>
  <si>
    <t>Fa kültéri nyílászárók, Külső ablak - IV. típus K-E02/1 124/174 cm tartozékokkal, felületképzéssel kompletten</t>
  </si>
  <si>
    <t>44-002-1.2.1.2-0000023</t>
  </si>
  <si>
    <t>Fa kültéri nyílászárók, Külső ablak - IV. típus K-E02/2 124/174 cm tartozékokkal, felületképzéssel kompletten</t>
  </si>
  <si>
    <t>44-002-1.2.1.2-0000024</t>
  </si>
  <si>
    <t>Fa kültéri nyílászárók, Külső ablak - IV. típus K-E03/1 124/174 cm tartozékokkal, felületképzéssel kompletten</t>
  </si>
  <si>
    <t>44-002-1.2.1.2-0000025</t>
  </si>
  <si>
    <t>Fa kültéri nyílászárók, Külső ablak - IV. típus K-E03/2 124/174 cm tartozékokkal, felületképzéssel kompletten</t>
  </si>
  <si>
    <t>44-002-1.2.1.2-0000026</t>
  </si>
  <si>
    <t>Fa kültéri nyílászárók, Külső ablak - IV. típus K-E04/1 124/174 cm tartozékokkal, felületképzéssel kompletten</t>
  </si>
  <si>
    <t>44-002-1.2.1.2-0000027</t>
  </si>
  <si>
    <t>Fa kültéri nyílászárók, Külső ablak - IV. típus K-E04/2 124/174 cm tartozékokkal, felületképzéssel kompletten</t>
  </si>
  <si>
    <t>44-002-1.2.1.2-0000028</t>
  </si>
  <si>
    <t>Fa kültéri nyílászárók, Külső ajtó - VI. típus K-E05/1 124/174 cm tartozékokkal, felületképzéssel kompletten</t>
  </si>
  <si>
    <t>44-002-1.2.1.2-0000029</t>
  </si>
  <si>
    <t>Fa kültéri nyílászárók, Külső ablak - IV. típus K-E06/1 124/174 cm tartozékokkal, felületképzéssel kompletten</t>
  </si>
  <si>
    <t>44-002-1.2.1.2-0000030</t>
  </si>
  <si>
    <t>Fa kültéri nyílászárók, Külső ablak - IV. típus K-E07/1 124/174 cm tartozékokkal, felületképzéssel kompletten</t>
  </si>
  <si>
    <t>44-002-1.2.1.2-0000031</t>
  </si>
  <si>
    <t>Fa kültéri nyílászárók, Külső ablak - IV. típus K-E08/1 124/174 cm tartozékokkal, felületképzéssel kompletten</t>
  </si>
  <si>
    <t>44-002-1.2.1.2-0000032</t>
  </si>
  <si>
    <t>Fa kültéri nyílászárók, Külső ablak - II. típus K-E08/1/1 124/174 cm tartozékokkal, felületképzéssel kompletten</t>
  </si>
  <si>
    <t>44-002-1.2.1.2-0000033</t>
  </si>
  <si>
    <t>Fa kültéri nyílászárók, Külső ablak - IV. típus K-E08/2 124/174 cm tartozékokkal, felületképzéssel kompletten</t>
  </si>
  <si>
    <t>44-002-1.2.1.2-0000034</t>
  </si>
  <si>
    <t>Fa kültéri nyílászárók, Külső ablak - IV. típus K-E08/3 124/174 cm tartozékokkal, felületképzéssel kompletten</t>
  </si>
  <si>
    <t>44-002-1.2.1.2-0000035</t>
  </si>
  <si>
    <t>Fa kültéri nyílászárók, Külső ablak - II. típus K-E08/5 124/174 cm tartozékokkal, felületképzéssel kompletten</t>
  </si>
  <si>
    <t>44-002-1.2.1.2-0000036</t>
  </si>
  <si>
    <t>Fa kültéri nyílászárók, Külső ablak - II. típus K-E09/1 124/174 cm tartozékokkal, felületképzéssel kompletten</t>
  </si>
  <si>
    <t>44-002-1.2.1.2-0000037</t>
  </si>
  <si>
    <t>Fa kültéri nyílászárók, Külső ablak - II. típus K-E11/1 124/174 cm tartozékokkal, felületképzéssel kompletten</t>
  </si>
  <si>
    <t>44-002-1.2.1.2-0000038</t>
  </si>
  <si>
    <t>Fa kültéri nyílászárók, Külső ablak - II. típus K-E11/2 124/174 cm tartozékokkal, felületképzéssel kompletten</t>
  </si>
  <si>
    <t>44-002-1.2.1.2-0000039</t>
  </si>
  <si>
    <t>Fa kültéri nyílászárók, Külső ablak - II. típus K-E11/3 124/174 cm tartozékokkal, felületképzéssel kompletten</t>
  </si>
  <si>
    <t>47-013-3.1.1.1.1.2-0313650</t>
  </si>
  <si>
    <t>Szilikát festések, káli-vízüveg kötőanyagú vízbázisú, magas vízgőz áteresztő képességű homlokzatfestés, új vagy régi lekapart, előkészített alapfelületen, vakolaton, két</t>
  </si>
  <si>
    <t>rétegben,egy vagy több színben, tagolt sima felületen</t>
  </si>
  <si>
    <t>48-012-5.2-0418527</t>
  </si>
  <si>
    <t>Talajnedvesség elleni falszigetelés függőleges felületen, bevonatszigeteléssel két rétegben, minimum 2,0 mm száraz rétegvastagságú kétkomponensű szigetelőhabarccsal, glettvassal</t>
  </si>
  <si>
    <t>vagy simítóval felhordva pl.: MC-Bauchemie Oxal DS-Flex A+B kétkomponensű, rugalmas szigetelőiszap, lúg-, fagy-, szulfátálló, 1,5 bar nyomásig vízzáró, C.sz.: 4728070 037 1001</t>
  </si>
  <si>
    <t>48-031-1.6.1</t>
  </si>
  <si>
    <t>Utólagos talajnedvesség elleni vízszintes falszigetelés készítése, tégla vagy kő-tégla falszerkezetben, furatinjektálásos módszerrel, egysorú injektálási furatsor elkészítése,</t>
  </si>
  <si>
    <t>ker.m2</t>
  </si>
  <si>
    <t>tisztítása sűrített levegő befúvásával,injektáló pakkerek elhelyezésével</t>
  </si>
  <si>
    <t>48-031-1.6.2</t>
  </si>
  <si>
    <t>Utólagos talajnedvesség elleni vízszintes falszigetelés készítése, tégla vagy kő-tégla falszerkezetben, furatinjektálásos módszerrel, kétsorú injektálási furatsor elkészítése,</t>
  </si>
  <si>
    <t>tisztítása sűrített levegő befúvásával, injektáló pakkerek elhelyezésével</t>
  </si>
  <si>
    <t>48-031-1.6.7.1.4-0418524</t>
  </si>
  <si>
    <t>Utólagos talajnedvesség elleni vízszintes falszigetelés készítése, tégla vagy kő-tégla falszerkezetben, furatinjektálásos módszerrel, magasnyomású injektálás, egysorú furatkiosztás</t>
  </si>
  <si>
    <t>esetén, háromkomponensű akrilát bázisú géllel MC-Bauchemie Oxal Dry-In A1+A2+B pórustömítő hatású akrylátgél, alacsony viszkozitású három komponensű injektáló folyadék,</t>
  </si>
  <si>
    <t>épületrészek utólagos szigetelésére, C.sz.: 4774001 037 1001</t>
  </si>
  <si>
    <t>48-031-1.6.8.1-0315221</t>
  </si>
  <si>
    <t>Utólagos talajnedvesség elleni vízszintes falszigetelés készítése, tégla vagy kő-tégla falszerkezetben, furatinjektálásos módszerrel, injektáló furatok kitöltése furatkitöltő</t>
  </si>
  <si>
    <t>habarccsal, egy- vagy kétsorú furatkiosztás esetén előkevert, zsugorodásmentesen szilárduló furat- és hézagkiöntő habarcs</t>
  </si>
  <si>
    <t>STATIKA</t>
  </si>
  <si>
    <t>Gödöllő, testőrlaktanya</t>
  </si>
  <si>
    <t>Mennyiség</t>
  </si>
  <si>
    <t>Anyag ár / egység</t>
  </si>
  <si>
    <t>Munkadíj /egység</t>
  </si>
  <si>
    <t>Anyag ár</t>
  </si>
  <si>
    <t>Munkadíj</t>
  </si>
  <si>
    <t>I</t>
  </si>
  <si>
    <t xml:space="preserve">IDEIGLENES MELLÉKLÉTESÍTMÉNYEK, ÉS A KIVITELEZÉST ELŐKÉSZÍTŐ MUNKÁK </t>
  </si>
  <si>
    <t>K</t>
  </si>
  <si>
    <t>HUF</t>
  </si>
  <si>
    <t>Ideiglenes, fa alátétes és acélszerkezetű horgonyzások és vonóvasak, falon kívül 20 mm átmérőjű rudakból, menetes szár horgony elemmel, hegesztett hevederekkel, javítása és meghúzása csehsüveg boltozatok dúcolás bontása előtt..</t>
  </si>
  <si>
    <t>Ideiglenes, fa alátétes és acélszerkezetű horgonyzások és vonóvasak, falon kívül 20 mm átmérőjű rudakból, menetes szár horgony elemmel, hegesztett hevederekkel, végleges eltávolítása a vasalt aljzatok szilárdulása után.</t>
  </si>
  <si>
    <t>Kőoszlopok kőszakértői és laboratóriumi vizsgálata, a kő szilárdságának méretezéshez szükséges tisztázása..</t>
  </si>
  <si>
    <t>Ideiglenes melléképítmények összesen:</t>
  </si>
  <si>
    <t>Munkadíj / egység</t>
  </si>
  <si>
    <t>II</t>
  </si>
  <si>
    <t xml:space="preserve">BONTÁSOK </t>
  </si>
  <si>
    <r>
      <t>m</t>
    </r>
    <r>
      <rPr>
        <vertAlign val="superscript"/>
        <sz val="12"/>
        <rFont val="Times New Roman"/>
        <family val="1"/>
      </rPr>
      <t>3</t>
    </r>
  </si>
  <si>
    <t>33-00-058</t>
  </si>
  <si>
    <t>Horonyvésés pinceszinti megerősítések és vasalt padló aljzatok kialakításához.</t>
  </si>
  <si>
    <t>Horonyvésés horgonyzórudak és egyéb acélszerkezetek elhelyezéséhez elemeinek elrejtéséhez.</t>
  </si>
  <si>
    <t>Fal átfúrás horgonyzó szerkezetek elhelyezéséhez. 1,0 m alatti falvastagság, 30 mm átmérő feletti furat, párkány rögzítésekhez és egyéb szerkezet elhelyezésekhez.</t>
  </si>
  <si>
    <t>33-00-078</t>
  </si>
  <si>
    <r>
      <t>Fészekvésés téglafalban horgonyzó szerkezet elhelyezéséhez. 0,1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/db. </t>
    </r>
  </si>
  <si>
    <t>Bontott tégla, betontörmelék és egyéb bontott és ömlesztett anyagok teraszra szállítása, deponálása, járműre rakása és szeméttelepre szállítása, a lerakás díjával együt.</t>
  </si>
  <si>
    <t>t</t>
  </si>
  <si>
    <t>Bontások összesen:</t>
  </si>
  <si>
    <t>III</t>
  </si>
  <si>
    <t>ÁLLVÁNYOK, VÉDŐTETŐK, ZSALUZÁSOK</t>
  </si>
  <si>
    <t>15-01-003</t>
  </si>
  <si>
    <t>Falzsaluzás egyoldali függőleges sík felülettel.</t>
  </si>
  <si>
    <r>
      <t>m</t>
    </r>
    <r>
      <rPr>
        <vertAlign val="superscript"/>
        <sz val="12"/>
        <rFont val="Times New Roman"/>
        <family val="1"/>
      </rPr>
      <t>2</t>
    </r>
  </si>
  <si>
    <t>15-02-041</t>
  </si>
  <si>
    <t>Boltozat zsaluzások, csehsüveg boltozat nyílásperem zsaluzások, fés egyéb íves zsaluzatok egyenes alkotóval, alátámasztó állvány nélkül.</t>
  </si>
  <si>
    <t>15-03-003/m</t>
  </si>
  <si>
    <t>Alátámasztó nehézállvány az előző tétel szerinti zsaluzatokhoz, Poligon ácsolattal, térbeli szerkezettel, tervezői művezetés igénybevételével</t>
  </si>
  <si>
    <t>15-03-001/m</t>
  </si>
  <si>
    <t>Alátámasztó nehézállvány főfalakba készülő nyílásbontásokhoz, a nyílásáthidalás építése közben szükséges technológiai átalakításokkal, poligon ácsolattal, térbeli szerkezettel, tervezői művezetés igénybevételével</t>
  </si>
  <si>
    <t>Állványok védőtetők és zsaluzások összesen:</t>
  </si>
  <si>
    <t>VI</t>
  </si>
  <si>
    <t>FÖLDMUNKA</t>
  </si>
  <si>
    <t>21-03-202/m</t>
  </si>
  <si>
    <r>
      <t xml:space="preserve">Földvisszatöltés erre a célra beszerzett szemcsés anyagból, rétegesen elterítve, a tömörítés külön tételben elszámolva, </t>
    </r>
    <r>
      <rPr>
        <sz val="12"/>
        <rFont val="Times New Roman"/>
        <family val="1"/>
        <charset val="238"/>
      </rPr>
      <t>pince feletti visszatöltések.</t>
    </r>
  </si>
  <si>
    <t xml:space="preserve">21-04-003/m         </t>
  </si>
  <si>
    <t>Tükör, padló alatti  felületeken.</t>
  </si>
  <si>
    <t>21-08-046</t>
  </si>
  <si>
    <t>Döngölés kézi erővel, vizes, tapadós, IV. fejtési osztály.</t>
  </si>
  <si>
    <t>21-08-052</t>
  </si>
  <si>
    <t>Tömörítés nagy felületen gépi erővel, 90 % tömörségi fokra. Hozott szemcsés talajok tömörítése feltöltéseken.</t>
  </si>
  <si>
    <t xml:space="preserve">21-11-003/m         </t>
  </si>
  <si>
    <t>Talajjavító réteg készítése osztályozatlan homokos kavicsból vagy 2/5 murvából, pinceszinten, vasbeton lemez alatt, kiegészítő kézi munkával.</t>
  </si>
  <si>
    <t>Fejtett föld felrakása szállítóeszközre és elszállítása, IV. o. talaj, a lazulás 1,37 szorzóvakl a tétel mennyiségében figyelembe van véve.</t>
  </si>
  <si>
    <t>Földmunka összesen:</t>
  </si>
  <si>
    <t>V</t>
  </si>
  <si>
    <t xml:space="preserve">BETON ÉS VASBETON  </t>
  </si>
  <si>
    <t>31-01-001</t>
  </si>
  <si>
    <t>Betonacél szerelés 6 mm átmérővel, B.38.24. anyagból.</t>
  </si>
  <si>
    <t>31-01-002</t>
  </si>
  <si>
    <t>Betonacél szerelés 8-10 mm átmérőig, B.60.50. anyagból.</t>
  </si>
  <si>
    <t>31-01-003</t>
  </si>
  <si>
    <t>Betonacél szerelés 12-20 mm átmérőig, B.60.50. anyagból.</t>
  </si>
  <si>
    <t>31-01-005</t>
  </si>
  <si>
    <t>Betonacél szerelés előregyártott hegesztett armatúrából, C15-H minőségű hegesztett háló, 150x150 mm lyukbőséggel, terv szerinti táblamérettel,  6,6 kg/m2 fajlagos súllyal.</t>
  </si>
  <si>
    <t>31-02-001         32-02-002</t>
  </si>
  <si>
    <t xml:space="preserve">Merev betonacél melegen hengerelt U és I szelvényből, S235 anyagból, 200 mm tartómagasságig, méretre vágással és elhelyezéssel, csomóponti kötés nélkül.  Ebben a tételben kell elszámolni az idomacél szerelvényeket és egyéb tartozékokat, amelyek a lakatos szerkezetek között nem szerepelnek. </t>
  </si>
  <si>
    <t xml:space="preserve">31-21-015 </t>
  </si>
  <si>
    <t>Vasalatlan aljzatlemez készítése C20/25 normál kavicsbetonból, építész rétegrend szerinti padlóhoz, kavics aljzatra 10 cm vastagságban.</t>
  </si>
  <si>
    <t xml:space="preserve">31-30-019 </t>
  </si>
  <si>
    <t>Szerelőbeton készítése C8 normál kavicsbetonból 5 cm vastag.</t>
  </si>
  <si>
    <t>31-21-015/m</t>
  </si>
  <si>
    <t>Úsztatott és bevésett vasbeton aljzatlemez készítése C20/25 normál kavicsbetonból, pinceszinti padlóhoz és emeleti padlóhoz, szerelőbetonra. Megjegyzés: A falperemekbe való bevésés külön tételben elszámolva.</t>
  </si>
  <si>
    <t>31-21-011/m</t>
  </si>
  <si>
    <t>Vasbeton tartógerenda készítése, C20/25, meglévő épületben.</t>
  </si>
  <si>
    <t>31-21-024/m</t>
  </si>
  <si>
    <t>Vasbeton héj készítése boltozatok felett, C20/25, meglévő épületben.</t>
  </si>
  <si>
    <t>31-21-112/m</t>
  </si>
  <si>
    <t>Vasbeton lépcső készítése, C20/25, meglévő épületben.</t>
  </si>
  <si>
    <t>Helyszíni beton és vasbeton munka összesen:</t>
  </si>
  <si>
    <t xml:space="preserve">KŐMŰVES MUNKÁK </t>
  </si>
  <si>
    <t>33-01-001</t>
  </si>
  <si>
    <t>Függőleges teherhordó és kitöltő falazatok építése km. téglából, látszó felülettel, fugázva, I.o. minőségben. Falpótlások, áttörések és nyílásképzések körüli fal helyreállítások. Előirányzat.</t>
  </si>
  <si>
    <t>Párkányok javítása, idomacélok befalazása, az acélanyag gyártása, fal átfúrása és horgonyzás külön tételben elszámolva, a pótlás mészhabarcsba falazva. Előirányzat</t>
  </si>
  <si>
    <t>Földszinti főfal kibontása. A nehézállvány külön tételben elszámolva.</t>
  </si>
  <si>
    <t>Csehsüveg boltozatok javítása és armocement megerősítés rábetonozása, a fugák kikaparása és a felület porszívózása után, a technológiai előírások szerint kellősített felületre.</t>
  </si>
  <si>
    <t>Csehsüveg boltozatok alatti fő bordaív utólagos beépítése, a boltozat dúcolása és zsaluzása külön tételben elszámolva.</t>
  </si>
  <si>
    <t>Kőpillérek kőszakértői és laboratóriumi vizsgálatra alapozott megerősítése, a meglévő dúcolások részleges átépítésével együtt.</t>
  </si>
  <si>
    <t>Belső, 25-ös falak megerősítése és javítása.</t>
  </si>
  <si>
    <t>Az előző tétel szerinti munkánál és homlokzati falakon Brut-Saver falvarrás.</t>
  </si>
  <si>
    <t>Kőműves munkák összesen:</t>
  </si>
  <si>
    <t>VII</t>
  </si>
  <si>
    <t>LAKATOS SZERKEZETEK</t>
  </si>
  <si>
    <t>Vonórudak és szerelvényeik gyártása, szállítása és beszerelése, kötőelemekkel és rögzítő hevederekkel, jellemzően 20 mm körszelvényű vasból és L80x80x8 szelvényű sögacélból, hegesztéssel és menetes szárakkal, csavarokkal rögzítve,  rúdvégi csavarokkal feszítve, a szakműhelyben hegesztett és  furatolt  L80x80x8-600 horgonyzó elemek segítségével.  S235 anyag. Gyártással, szállítással és beszereléssel.</t>
  </si>
  <si>
    <t>Meglévő horgonyrudak javítása, bundolt és ékelt toldásokkal, kovácshegesztéssel, vagy egyéb, szorító kötéssel, a csonkok falból való kibontása után, helyszíni konzultációval. A speciális rögzítő szerelvények gyártásával, a hiányzó anyag pótlásával, mérnöki művezetéssel.</t>
  </si>
  <si>
    <t>Lakatos munka összesen:</t>
  </si>
  <si>
    <t>VIII</t>
  </si>
  <si>
    <t>ÁCSMUNKÁK</t>
  </si>
  <si>
    <t>Csapolt gerendafödémek elbontása a lépcsőfordulóban.</t>
  </si>
  <si>
    <t>Csapolt gerendafödémek kezelése a faanyagvédelmi szakértői véleményben előírt szerekkel, lépcsőben és lépcsőfordulóban.</t>
  </si>
  <si>
    <t>Csapolt gerendafödémek és falegyenre épített csapolt gerendafödémek lépcsőfordulóban.</t>
  </si>
  <si>
    <t>Ácsmunkák összesen:</t>
  </si>
  <si>
    <t>ÖSSZESÍTÉS</t>
  </si>
  <si>
    <t>Anyag ár + Munkadíj</t>
  </si>
  <si>
    <t>ÁFA (27%)</t>
  </si>
  <si>
    <t>ÖSSZESEN:</t>
  </si>
  <si>
    <t>Anyag + Díj nettó</t>
  </si>
  <si>
    <t>ÁFA  27 %</t>
  </si>
  <si>
    <t>Bruttó</t>
  </si>
  <si>
    <t>Mindösszesen bruttó</t>
  </si>
  <si>
    <t>Tartalékkeret (5%)</t>
  </si>
  <si>
    <r>
      <t>Munkaárok földkiemelése közművesített területen, kézi erővel, bármely konzisztenciájú talajban, dúcolás nélkül, 2,0 m</t>
    </r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 xml:space="preserve"> szelvényig, III. talajosztály - csapadékvíz elvezetó csatorna vonalában</t>
    </r>
  </si>
  <si>
    <t xml:space="preserve">Földvisszatöltés munkagödörbe vagy munkaárokba, tömörítés nélkül, réteges elterítéssel, I-IV. osztályú talajban, kézi erővel, az anyag súlypontja karoláson belül, a vezeték </t>
  </si>
  <si>
    <t>(műtárgy) felett és mellett 50 cm vastagságig - csapadékvíz elvezetó csatorna vonalában</t>
  </si>
  <si>
    <t>33-000-21.1.1.1.1.1</t>
  </si>
  <si>
    <t>Égetett agyag kerámia elemekből válaszfal bontása kisméretű téglából</t>
  </si>
  <si>
    <t>47-010-2.2.2</t>
  </si>
  <si>
    <t>Szilikát, káli-vízüveg alapozó tagolt felületen</t>
  </si>
  <si>
    <t>53-001-51.2.3</t>
  </si>
  <si>
    <t>Egyoldalon tokos polipropilén műanyag csatornacső beépítése földárokba 2,00 m hosszú csövekből, külső csőátmérő: 160 mm tömör falú, egyoldalon tokos, műanyag csatorna cső, DN 160</t>
  </si>
  <si>
    <t>53-001-52.3</t>
  </si>
  <si>
    <t>Polipropilén, tokos csatornacső idom beépítése földárokba, 90 fokos könyök DN 160</t>
  </si>
  <si>
    <t>Polipropilén, tokos csatornacső idom beépítése földárokba,elágazó idom, 45 fok, DN 160</t>
  </si>
  <si>
    <t>Szivárgó fenékcsatorna, folyóka ágyazatának készítése, osztályozatlan kavics kitöltéssel</t>
  </si>
  <si>
    <t>44 Faszerkezet elhelyezése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</si>
</sst>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0"/>
      <name val="Arial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164" fontId="20" fillId="0" borderId="10" xfId="1" applyNumberFormat="1" applyFont="1" applyBorder="1" applyAlignment="1">
      <alignment horizontal="right" vertical="top" wrapText="1"/>
    </xf>
    <xf numFmtId="164" fontId="18" fillId="0" borderId="0" xfId="1" applyNumberFormat="1" applyFont="1"/>
    <xf numFmtId="164" fontId="18" fillId="0" borderId="10" xfId="1" applyNumberFormat="1" applyFont="1" applyBorder="1" applyAlignment="1">
      <alignment horizontal="right" vertical="top" wrapText="1"/>
    </xf>
    <xf numFmtId="164" fontId="20" fillId="0" borderId="10" xfId="1" applyNumberFormat="1" applyFont="1" applyBorder="1" applyAlignment="1">
      <alignment horizontal="left" vertical="top" wrapText="1"/>
    </xf>
    <xf numFmtId="164" fontId="18" fillId="0" borderId="10" xfId="1" applyNumberFormat="1" applyFont="1" applyBorder="1" applyAlignment="1">
      <alignment horizontal="left" vertical="top" wrapText="1"/>
    </xf>
    <xf numFmtId="164" fontId="19" fillId="0" borderId="10" xfId="1" applyNumberFormat="1" applyFont="1" applyBorder="1" applyAlignment="1">
      <alignment vertical="top" wrapText="1"/>
    </xf>
    <xf numFmtId="3" fontId="24" fillId="33" borderId="0" xfId="0" applyNumberFormat="1" applyFont="1" applyFill="1" applyAlignment="1">
      <alignment horizontal="center" vertical="top"/>
    </xf>
    <xf numFmtId="3" fontId="24" fillId="33" borderId="0" xfId="0" applyNumberFormat="1" applyFont="1" applyFill="1" applyAlignment="1">
      <alignment horizontal="left" vertical="top" wrapText="1"/>
    </xf>
    <xf numFmtId="3" fontId="24" fillId="33" borderId="0" xfId="0" applyNumberFormat="1" applyFont="1" applyFill="1" applyAlignment="1">
      <alignment horizontal="justify" vertical="top"/>
    </xf>
    <xf numFmtId="3" fontId="24" fillId="33" borderId="0" xfId="0" applyNumberFormat="1" applyFont="1" applyFill="1" applyAlignment="1">
      <alignment horizontal="center" vertical="center"/>
    </xf>
    <xf numFmtId="164" fontId="25" fillId="33" borderId="0" xfId="1" applyNumberFormat="1" applyFont="1" applyFill="1" applyAlignment="1">
      <alignment horizontal="center" vertical="center"/>
    </xf>
    <xf numFmtId="0" fontId="26" fillId="33" borderId="0" xfId="0" applyFont="1" applyFill="1" applyAlignment="1">
      <alignment horizontal="justify" vertical="top"/>
    </xf>
    <xf numFmtId="2" fontId="24" fillId="33" borderId="0" xfId="0" applyNumberFormat="1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4" fontId="24" fillId="33" borderId="0" xfId="0" applyNumberFormat="1" applyFont="1" applyFill="1" applyAlignment="1">
      <alignment horizontal="center" vertical="center"/>
    </xf>
    <xf numFmtId="0" fontId="24" fillId="33" borderId="0" xfId="0" applyFont="1" applyFill="1" applyAlignment="1">
      <alignment horizontal="justify" vertical="top"/>
    </xf>
    <xf numFmtId="0" fontId="24" fillId="33" borderId="0" xfId="0" applyFont="1" applyFill="1" applyAlignment="1">
      <alignment horizontal="justify" vertical="top" wrapText="1"/>
    </xf>
    <xf numFmtId="2" fontId="24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164" fontId="25" fillId="33" borderId="11" xfId="1" applyNumberFormat="1" applyFont="1" applyFill="1" applyBorder="1" applyAlignment="1">
      <alignment horizontal="center" vertical="center"/>
    </xf>
    <xf numFmtId="4" fontId="24" fillId="33" borderId="11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Alignment="1">
      <alignment horizontal="justify" vertical="top"/>
    </xf>
    <xf numFmtId="0" fontId="24" fillId="33" borderId="11" xfId="0" applyFont="1" applyFill="1" applyBorder="1" applyAlignment="1">
      <alignment horizontal="justify" vertical="top"/>
    </xf>
    <xf numFmtId="3" fontId="24" fillId="33" borderId="0" xfId="0" applyNumberFormat="1" applyFont="1" applyFill="1" applyBorder="1" applyAlignment="1">
      <alignment horizontal="center" vertical="top"/>
    </xf>
    <xf numFmtId="164" fontId="25" fillId="0" borderId="0" xfId="1" applyNumberFormat="1" applyFont="1" applyFill="1" applyAlignment="1">
      <alignment horizontal="center" vertical="center"/>
    </xf>
    <xf numFmtId="3" fontId="24" fillId="33" borderId="0" xfId="0" applyNumberFormat="1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justify" vertical="top"/>
    </xf>
    <xf numFmtId="2" fontId="24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164" fontId="25" fillId="33" borderId="0" xfId="1" applyNumberFormat="1" applyFont="1" applyFill="1" applyBorder="1" applyAlignment="1">
      <alignment horizontal="center" vertical="center"/>
    </xf>
    <xf numFmtId="4" fontId="24" fillId="33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 horizontal="justify" vertical="top"/>
    </xf>
    <xf numFmtId="2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29" fillId="33" borderId="0" xfId="0" applyFont="1" applyFill="1"/>
    <xf numFmtId="164" fontId="25" fillId="33" borderId="0" xfId="1" applyNumberFormat="1" applyFont="1" applyFill="1"/>
    <xf numFmtId="0" fontId="29" fillId="33" borderId="12" xfId="0" applyFont="1" applyFill="1" applyBorder="1"/>
    <xf numFmtId="164" fontId="25" fillId="33" borderId="12" xfId="1" applyNumberFormat="1" applyFont="1" applyFill="1" applyBorder="1"/>
    <xf numFmtId="0" fontId="24" fillId="33" borderId="0" xfId="0" applyFont="1" applyFill="1"/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164" fontId="20" fillId="0" borderId="0" xfId="1" applyNumberFormat="1" applyFont="1" applyBorder="1" applyAlignment="1">
      <alignment horizontal="right" vertical="top" wrapText="1"/>
    </xf>
    <xf numFmtId="0" fontId="20" fillId="0" borderId="14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1" fillId="0" borderId="10" xfId="0" applyFont="1" applyBorder="1" applyAlignment="1">
      <alignment horizontal="left" vertical="top" wrapText="1"/>
    </xf>
    <xf numFmtId="164" fontId="31" fillId="0" borderId="10" xfId="1" applyNumberFormat="1" applyFont="1" applyBorder="1" applyAlignment="1">
      <alignment horizontal="right" vertical="top" wrapText="1"/>
    </xf>
    <xf numFmtId="164" fontId="31" fillId="0" borderId="10" xfId="1" applyNumberFormat="1" applyFont="1" applyBorder="1" applyAlignment="1">
      <alignment horizontal="left" vertical="top" wrapText="1"/>
    </xf>
    <xf numFmtId="164" fontId="31" fillId="0" borderId="0" xfId="1" applyNumberFormat="1" applyFont="1"/>
    <xf numFmtId="0" fontId="31" fillId="0" borderId="0" xfId="0" applyFont="1"/>
    <xf numFmtId="164" fontId="20" fillId="0" borderId="15" xfId="1" applyNumberFormat="1" applyFont="1" applyBorder="1" applyAlignment="1">
      <alignment horizontal="center" vertical="center"/>
    </xf>
    <xf numFmtId="164" fontId="20" fillId="0" borderId="16" xfId="1" applyNumberFormat="1" applyFont="1" applyBorder="1" applyAlignment="1">
      <alignment horizontal="center" vertical="center"/>
    </xf>
    <xf numFmtId="164" fontId="20" fillId="0" borderId="17" xfId="1" applyNumberFormat="1" applyFont="1" applyBorder="1" applyAlignment="1">
      <alignment horizontal="center" vertical="center"/>
    </xf>
    <xf numFmtId="164" fontId="20" fillId="0" borderId="18" xfId="1" applyNumberFormat="1" applyFont="1" applyBorder="1" applyAlignment="1">
      <alignment horizontal="center" vertical="center"/>
    </xf>
    <xf numFmtId="164" fontId="32" fillId="0" borderId="15" xfId="1" applyNumberFormat="1" applyFont="1" applyBorder="1" applyAlignment="1">
      <alignment horizontal="center" vertical="center"/>
    </xf>
    <xf numFmtId="164" fontId="32" fillId="0" borderId="16" xfId="1" applyNumberFormat="1" applyFont="1" applyBorder="1" applyAlignment="1">
      <alignment horizontal="center" vertical="center"/>
    </xf>
    <xf numFmtId="164" fontId="33" fillId="0" borderId="15" xfId="1" applyNumberFormat="1" applyFont="1" applyBorder="1" applyAlignment="1">
      <alignment horizontal="center" vertical="center"/>
    </xf>
    <xf numFmtId="164" fontId="33" fillId="0" borderId="16" xfId="1" applyNumberFormat="1" applyFont="1" applyBorder="1" applyAlignment="1">
      <alignment horizontal="center" vertical="center"/>
    </xf>
    <xf numFmtId="4" fontId="26" fillId="33" borderId="0" xfId="0" applyNumberFormat="1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164" fontId="25" fillId="33" borderId="0" xfId="1" applyNumberFormat="1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4" fontId="24" fillId="33" borderId="13" xfId="0" applyNumberFormat="1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4" fontId="24" fillId="33" borderId="0" xfId="0" applyNumberFormat="1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3" fontId="22" fillId="33" borderId="0" xfId="0" applyNumberFormat="1" applyFont="1" applyFill="1" applyAlignment="1">
      <alignment horizontal="center" vertical="top"/>
    </xf>
    <xf numFmtId="0" fontId="23" fillId="33" borderId="0" xfId="0" applyFont="1" applyFill="1" applyAlignment="1"/>
  </cellXfs>
  <cellStyles count="43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workbookViewId="0">
      <selection activeCell="K101" sqref="K101"/>
    </sheetView>
  </sheetViews>
  <sheetFormatPr defaultColWidth="9.140625" defaultRowHeight="11.25" x14ac:dyDescent="0.2"/>
  <cols>
    <col min="1" max="1" width="4" style="1" bestFit="1" customWidth="1"/>
    <col min="2" max="2" width="20.5703125" style="1" bestFit="1" customWidth="1"/>
    <col min="3" max="3" width="36.5703125" style="1" bestFit="1" customWidth="1"/>
    <col min="4" max="4" width="13.140625" style="6" bestFit="1" customWidth="1"/>
    <col min="5" max="5" width="12.140625" style="6" bestFit="1" customWidth="1"/>
    <col min="6" max="6" width="12.85546875" style="6" bestFit="1" customWidth="1"/>
    <col min="7" max="7" width="10.85546875" style="6" bestFit="1" customWidth="1"/>
    <col min="8" max="8" width="13.140625" style="6" bestFit="1" customWidth="1"/>
    <col min="9" max="9" width="12.140625" style="6" bestFit="1" customWidth="1"/>
    <col min="10" max="10" width="9.140625" style="6"/>
    <col min="11" max="16384" width="9.140625" style="1"/>
  </cols>
  <sheetData>
    <row r="1" spans="1:5" ht="15" x14ac:dyDescent="0.2">
      <c r="A1" s="2"/>
      <c r="B1" s="2"/>
      <c r="C1" s="4" t="s">
        <v>0</v>
      </c>
      <c r="D1" s="5" t="s">
        <v>1</v>
      </c>
      <c r="E1" s="5" t="s">
        <v>2</v>
      </c>
    </row>
    <row r="2" spans="1:5" ht="15" x14ac:dyDescent="0.2">
      <c r="A2" s="2"/>
      <c r="B2" s="2"/>
      <c r="C2" s="3" t="s">
        <v>3</v>
      </c>
      <c r="D2" s="7">
        <f>H27</f>
        <v>0</v>
      </c>
      <c r="E2" s="7">
        <f>I27</f>
        <v>0</v>
      </c>
    </row>
    <row r="3" spans="1:5" ht="15" x14ac:dyDescent="0.2">
      <c r="A3" s="2"/>
      <c r="B3" s="2"/>
      <c r="C3" s="3" t="s">
        <v>4</v>
      </c>
      <c r="D3" s="7">
        <f>H33</f>
        <v>0</v>
      </c>
      <c r="E3" s="7">
        <f>I33</f>
        <v>0</v>
      </c>
    </row>
    <row r="4" spans="1:5" ht="15" x14ac:dyDescent="0.2">
      <c r="A4" s="2"/>
      <c r="B4" s="2"/>
      <c r="C4" s="3" t="s">
        <v>5</v>
      </c>
      <c r="D4" s="7">
        <f>H41</f>
        <v>0</v>
      </c>
      <c r="E4" s="7">
        <f>I41</f>
        <v>0</v>
      </c>
    </row>
    <row r="5" spans="1:5" ht="15" x14ac:dyDescent="0.2">
      <c r="A5" s="2"/>
      <c r="B5" s="2"/>
      <c r="C5" s="3" t="s">
        <v>6</v>
      </c>
      <c r="D5" s="7">
        <f>H50</f>
        <v>0</v>
      </c>
      <c r="E5" s="7">
        <f>I50</f>
        <v>0</v>
      </c>
    </row>
    <row r="6" spans="1:5" ht="15" x14ac:dyDescent="0.2">
      <c r="A6" s="2"/>
      <c r="B6" s="2"/>
      <c r="C6" s="3" t="s">
        <v>7</v>
      </c>
      <c r="D6" s="7">
        <f>H55</f>
        <v>0</v>
      </c>
      <c r="E6" s="7">
        <f>I55</f>
        <v>0</v>
      </c>
    </row>
    <row r="7" spans="1:5" ht="15" x14ac:dyDescent="0.2">
      <c r="A7" s="2"/>
      <c r="B7" s="2"/>
      <c r="C7" s="3" t="s">
        <v>8</v>
      </c>
      <c r="D7" s="7">
        <f>H62</f>
        <v>0</v>
      </c>
      <c r="E7" s="7">
        <f>I62</f>
        <v>0</v>
      </c>
    </row>
    <row r="8" spans="1:5" ht="15" x14ac:dyDescent="0.2">
      <c r="A8" s="2"/>
      <c r="B8" s="2"/>
      <c r="C8" s="3" t="s">
        <v>9</v>
      </c>
      <c r="D8" s="7">
        <f>H90</f>
        <v>0</v>
      </c>
      <c r="E8" s="7">
        <f>I90</f>
        <v>0</v>
      </c>
    </row>
    <row r="9" spans="1:5" ht="15" x14ac:dyDescent="0.2">
      <c r="A9" s="2"/>
      <c r="B9" s="2"/>
      <c r="C9" s="3" t="s">
        <v>10</v>
      </c>
      <c r="D9" s="7">
        <f>H98</f>
        <v>0</v>
      </c>
      <c r="E9" s="7">
        <f>I98</f>
        <v>0</v>
      </c>
    </row>
    <row r="10" spans="1:5" ht="15" x14ac:dyDescent="0.2">
      <c r="A10" s="2"/>
      <c r="B10" s="2"/>
      <c r="C10" s="3" t="s">
        <v>315</v>
      </c>
      <c r="D10" s="7">
        <f>H141</f>
        <v>0</v>
      </c>
      <c r="E10" s="7">
        <f>I141</f>
        <v>0</v>
      </c>
    </row>
    <row r="11" spans="1:5" ht="15" x14ac:dyDescent="0.2">
      <c r="A11" s="2"/>
      <c r="B11" s="2"/>
      <c r="C11" s="3" t="s">
        <v>11</v>
      </c>
      <c r="D11" s="7">
        <f>H148</f>
        <v>0</v>
      </c>
      <c r="E11" s="7">
        <f>I148</f>
        <v>0</v>
      </c>
    </row>
    <row r="12" spans="1:5" ht="15" x14ac:dyDescent="0.2">
      <c r="A12" s="2"/>
      <c r="B12" s="2"/>
      <c r="C12" s="3" t="s">
        <v>12</v>
      </c>
      <c r="D12" s="7">
        <f>H163</f>
        <v>0</v>
      </c>
      <c r="E12" s="7">
        <f>I163</f>
        <v>0</v>
      </c>
    </row>
    <row r="13" spans="1:5" ht="15" x14ac:dyDescent="0.2">
      <c r="A13" s="2"/>
      <c r="B13" s="2"/>
      <c r="C13" s="3" t="s">
        <v>192</v>
      </c>
      <c r="D13" s="7">
        <f>Statika!J78</f>
        <v>0</v>
      </c>
      <c r="E13" s="7">
        <f>Statika!K78</f>
        <v>0</v>
      </c>
    </row>
    <row r="14" spans="1:5" ht="15" x14ac:dyDescent="0.2">
      <c r="A14" s="2"/>
      <c r="B14" s="2"/>
      <c r="C14" s="4" t="s">
        <v>13</v>
      </c>
      <c r="D14" s="5">
        <f>SUM(D2:D13)</f>
        <v>0</v>
      </c>
      <c r="E14" s="5">
        <f>SUM(E2:E13)</f>
        <v>0</v>
      </c>
    </row>
    <row r="15" spans="1:5" ht="15" x14ac:dyDescent="0.2">
      <c r="A15" s="46"/>
      <c r="B15" s="46"/>
      <c r="C15" s="47"/>
      <c r="D15" s="48"/>
      <c r="E15" s="48"/>
    </row>
    <row r="16" spans="1:5" ht="15" x14ac:dyDescent="0.2">
      <c r="A16" s="46"/>
      <c r="B16" s="46"/>
      <c r="C16" s="49" t="s">
        <v>297</v>
      </c>
      <c r="D16" s="57">
        <f>D14+E14</f>
        <v>0</v>
      </c>
      <c r="E16" s="58"/>
    </row>
    <row r="17" spans="1:9" ht="15" x14ac:dyDescent="0.2">
      <c r="A17" s="46"/>
      <c r="B17" s="46"/>
      <c r="C17" s="49" t="s">
        <v>298</v>
      </c>
      <c r="D17" s="57">
        <f>D16*27%</f>
        <v>0</v>
      </c>
      <c r="E17" s="58"/>
    </row>
    <row r="18" spans="1:9" ht="15" x14ac:dyDescent="0.2">
      <c r="A18" s="46"/>
      <c r="B18" s="46"/>
      <c r="C18" s="49" t="s">
        <v>299</v>
      </c>
      <c r="D18" s="59">
        <f>D16+D17</f>
        <v>0</v>
      </c>
      <c r="E18" s="60"/>
    </row>
    <row r="19" spans="1:9" ht="15" x14ac:dyDescent="0.2">
      <c r="A19" s="46"/>
      <c r="B19" s="46"/>
      <c r="C19" s="50" t="s">
        <v>301</v>
      </c>
      <c r="D19" s="61">
        <f>D18*0.05</f>
        <v>0</v>
      </c>
      <c r="E19" s="62"/>
    </row>
    <row r="20" spans="1:9" ht="15" x14ac:dyDescent="0.2">
      <c r="A20" s="46"/>
      <c r="B20" s="46"/>
      <c r="C20" s="51" t="s">
        <v>300</v>
      </c>
      <c r="D20" s="63">
        <f>SUM(D18:E19)</f>
        <v>0</v>
      </c>
      <c r="E20" s="64">
        <f>SUM(D18:E19)</f>
        <v>0</v>
      </c>
    </row>
    <row r="21" spans="1:9" ht="15" x14ac:dyDescent="0.2">
      <c r="A21" s="46"/>
      <c r="B21" s="46"/>
      <c r="C21" s="47"/>
      <c r="D21" s="48"/>
      <c r="E21" s="48"/>
    </row>
    <row r="24" spans="1:9" ht="15" x14ac:dyDescent="0.2">
      <c r="A24" s="2"/>
      <c r="B24" s="2"/>
      <c r="C24" s="4" t="s">
        <v>3</v>
      </c>
    </row>
    <row r="25" spans="1:9" ht="21" x14ac:dyDescent="0.2">
      <c r="A25" s="4" t="s">
        <v>14</v>
      </c>
      <c r="B25" s="4" t="s">
        <v>15</v>
      </c>
      <c r="C25" s="4" t="s">
        <v>16</v>
      </c>
      <c r="D25" s="5" t="s">
        <v>17</v>
      </c>
      <c r="E25" s="8" t="s">
        <v>18</v>
      </c>
      <c r="F25" s="5" t="s">
        <v>19</v>
      </c>
      <c r="G25" s="5" t="s">
        <v>20</v>
      </c>
      <c r="H25" s="5" t="s">
        <v>21</v>
      </c>
      <c r="I25" s="5" t="s">
        <v>22</v>
      </c>
    </row>
    <row r="26" spans="1:9" ht="22.5" x14ac:dyDescent="0.2">
      <c r="A26" s="3">
        <v>1</v>
      </c>
      <c r="B26" s="3" t="s">
        <v>23</v>
      </c>
      <c r="C26" s="3" t="s">
        <v>24</v>
      </c>
      <c r="D26" s="7">
        <v>1</v>
      </c>
      <c r="E26" s="9" t="s">
        <v>25</v>
      </c>
      <c r="F26" s="7">
        <v>0</v>
      </c>
      <c r="G26" s="7">
        <v>0</v>
      </c>
      <c r="H26" s="7">
        <f>D26*F26</f>
        <v>0</v>
      </c>
      <c r="I26" s="7">
        <f>D26*G26</f>
        <v>0</v>
      </c>
    </row>
    <row r="27" spans="1:9" ht="15" x14ac:dyDescent="0.2">
      <c r="A27" s="2"/>
      <c r="B27" s="2"/>
      <c r="C27" s="4" t="s">
        <v>26</v>
      </c>
      <c r="D27" s="10"/>
      <c r="E27" s="10"/>
      <c r="F27" s="10"/>
      <c r="G27" s="10"/>
      <c r="H27" s="5">
        <f>SUM(H26:H26)</f>
        <v>0</v>
      </c>
      <c r="I27" s="5">
        <f>SUM(I26:I26)</f>
        <v>0</v>
      </c>
    </row>
    <row r="29" spans="1:9" ht="15" x14ac:dyDescent="0.2">
      <c r="A29" s="2"/>
      <c r="B29" s="2"/>
      <c r="C29" s="4" t="s">
        <v>4</v>
      </c>
    </row>
    <row r="30" spans="1:9" ht="21" x14ac:dyDescent="0.2">
      <c r="A30" s="4" t="s">
        <v>14</v>
      </c>
      <c r="B30" s="4" t="s">
        <v>15</v>
      </c>
      <c r="C30" s="4" t="s">
        <v>16</v>
      </c>
      <c r="D30" s="5" t="s">
        <v>17</v>
      </c>
      <c r="E30" s="8" t="s">
        <v>18</v>
      </c>
      <c r="F30" s="5" t="s">
        <v>19</v>
      </c>
      <c r="G30" s="5" t="s">
        <v>20</v>
      </c>
      <c r="H30" s="5" t="s">
        <v>21</v>
      </c>
      <c r="I30" s="5" t="s">
        <v>22</v>
      </c>
    </row>
    <row r="31" spans="1:9" ht="45" x14ac:dyDescent="0.2">
      <c r="A31" s="3">
        <v>1</v>
      </c>
      <c r="B31" s="3" t="s">
        <v>27</v>
      </c>
      <c r="C31" s="3" t="s">
        <v>28</v>
      </c>
      <c r="D31" s="7">
        <v>804</v>
      </c>
      <c r="E31" s="9" t="s">
        <v>29</v>
      </c>
      <c r="F31" s="7">
        <v>0</v>
      </c>
      <c r="G31" s="7">
        <v>0</v>
      </c>
      <c r="H31" s="7">
        <f>D31*F31</f>
        <v>0</v>
      </c>
      <c r="I31" s="7">
        <f>D31*G31</f>
        <v>0</v>
      </c>
    </row>
    <row r="32" spans="1:9" ht="33.75" x14ac:dyDescent="0.2">
      <c r="A32" s="2"/>
      <c r="B32" s="2"/>
      <c r="C32" s="3" t="s">
        <v>30</v>
      </c>
    </row>
    <row r="33" spans="1:10" ht="15" x14ac:dyDescent="0.2">
      <c r="A33" s="2"/>
      <c r="B33" s="2"/>
      <c r="C33" s="4" t="s">
        <v>26</v>
      </c>
      <c r="D33" s="10"/>
      <c r="E33" s="10"/>
      <c r="F33" s="10"/>
      <c r="G33" s="10"/>
      <c r="H33" s="5">
        <f>SUM(H31:H32)</f>
        <v>0</v>
      </c>
      <c r="I33" s="5">
        <f>SUM(I31:I32)</f>
        <v>0</v>
      </c>
    </row>
    <row r="35" spans="1:10" ht="15" x14ac:dyDescent="0.2">
      <c r="A35" s="2"/>
      <c r="B35" s="2"/>
      <c r="C35" s="4" t="s">
        <v>5</v>
      </c>
    </row>
    <row r="36" spans="1:10" ht="21" x14ac:dyDescent="0.2">
      <c r="A36" s="4" t="s">
        <v>14</v>
      </c>
      <c r="B36" s="4" t="s">
        <v>15</v>
      </c>
      <c r="C36" s="4" t="s">
        <v>16</v>
      </c>
      <c r="D36" s="5" t="s">
        <v>17</v>
      </c>
      <c r="E36" s="8" t="s">
        <v>18</v>
      </c>
      <c r="F36" s="5" t="s">
        <v>19</v>
      </c>
      <c r="G36" s="5" t="s">
        <v>20</v>
      </c>
      <c r="H36" s="5" t="s">
        <v>21</v>
      </c>
      <c r="I36" s="5" t="s">
        <v>22</v>
      </c>
    </row>
    <row r="37" spans="1:10" ht="45" x14ac:dyDescent="0.2">
      <c r="A37" s="3">
        <v>1</v>
      </c>
      <c r="B37" s="3" t="s">
        <v>32</v>
      </c>
      <c r="C37" s="3" t="s">
        <v>302</v>
      </c>
      <c r="D37" s="7">
        <v>6</v>
      </c>
      <c r="E37" s="9" t="s">
        <v>33</v>
      </c>
      <c r="F37" s="7">
        <v>0</v>
      </c>
      <c r="G37" s="7">
        <v>0</v>
      </c>
      <c r="H37" s="7">
        <f>D37*F37</f>
        <v>0</v>
      </c>
      <c r="I37" s="7">
        <f>D37*G37</f>
        <v>0</v>
      </c>
    </row>
    <row r="38" spans="1:10" ht="45" x14ac:dyDescent="0.2">
      <c r="A38" s="3">
        <v>2</v>
      </c>
      <c r="B38" s="3" t="s">
        <v>34</v>
      </c>
      <c r="C38" s="3" t="s">
        <v>303</v>
      </c>
      <c r="D38" s="7">
        <v>6</v>
      </c>
      <c r="E38" s="9" t="s">
        <v>33</v>
      </c>
      <c r="F38" s="7">
        <v>0</v>
      </c>
      <c r="G38" s="7">
        <v>0</v>
      </c>
      <c r="H38" s="7">
        <f>D38*F38</f>
        <v>0</v>
      </c>
      <c r="I38" s="7">
        <f>D38*G38</f>
        <v>0</v>
      </c>
    </row>
    <row r="39" spans="1:10" ht="22.5" x14ac:dyDescent="0.2">
      <c r="A39" s="2"/>
      <c r="B39" s="2"/>
      <c r="C39" s="3" t="s">
        <v>304</v>
      </c>
    </row>
    <row r="40" spans="1:10" ht="22.5" x14ac:dyDescent="0.2">
      <c r="A40" s="3">
        <v>3</v>
      </c>
      <c r="B40" s="3" t="s">
        <v>35</v>
      </c>
      <c r="C40" s="3" t="s">
        <v>36</v>
      </c>
      <c r="D40" s="7">
        <v>10</v>
      </c>
      <c r="E40" s="9" t="s">
        <v>31</v>
      </c>
      <c r="F40" s="7">
        <v>0</v>
      </c>
      <c r="G40" s="7">
        <v>0</v>
      </c>
      <c r="H40" s="7">
        <f>D40*F40</f>
        <v>0</v>
      </c>
      <c r="I40" s="7">
        <f>D40*G40</f>
        <v>0</v>
      </c>
    </row>
    <row r="41" spans="1:10" ht="15" x14ac:dyDescent="0.2">
      <c r="A41" s="2"/>
      <c r="B41" s="2"/>
      <c r="C41" s="4" t="s">
        <v>26</v>
      </c>
      <c r="D41" s="10"/>
      <c r="E41" s="10"/>
      <c r="F41" s="10"/>
      <c r="G41" s="10"/>
      <c r="H41" s="5">
        <f>SUM(H37:H40)</f>
        <v>0</v>
      </c>
      <c r="I41" s="5">
        <f>SUM(I37:I40)</f>
        <v>0</v>
      </c>
    </row>
    <row r="43" spans="1:10" ht="15" x14ac:dyDescent="0.2">
      <c r="A43" s="2"/>
      <c r="B43" s="2"/>
      <c r="C43" s="4" t="s">
        <v>6</v>
      </c>
    </row>
    <row r="44" spans="1:10" ht="21" x14ac:dyDescent="0.2">
      <c r="A44" s="4" t="s">
        <v>14</v>
      </c>
      <c r="B44" s="4" t="s">
        <v>15</v>
      </c>
      <c r="C44" s="4" t="s">
        <v>16</v>
      </c>
      <c r="D44" s="5" t="s">
        <v>17</v>
      </c>
      <c r="E44" s="8" t="s">
        <v>18</v>
      </c>
      <c r="F44" s="5" t="s">
        <v>19</v>
      </c>
      <c r="G44" s="5" t="s">
        <v>20</v>
      </c>
      <c r="H44" s="5" t="s">
        <v>21</v>
      </c>
      <c r="I44" s="5" t="s">
        <v>22</v>
      </c>
    </row>
    <row r="45" spans="1:10" s="56" customFormat="1" ht="45" x14ac:dyDescent="0.2">
      <c r="A45" s="52">
        <v>1</v>
      </c>
      <c r="B45" s="52" t="s">
        <v>309</v>
      </c>
      <c r="C45" s="52" t="s">
        <v>310</v>
      </c>
      <c r="D45" s="53">
        <v>14</v>
      </c>
      <c r="E45" s="54" t="s">
        <v>37</v>
      </c>
      <c r="F45" s="53">
        <v>0</v>
      </c>
      <c r="G45" s="53">
        <v>0</v>
      </c>
      <c r="H45" s="53">
        <f t="shared" ref="H45:H48" si="0">D45*F45</f>
        <v>0</v>
      </c>
      <c r="I45" s="53">
        <f t="shared" ref="I45:I48" si="1">D45*G45</f>
        <v>0</v>
      </c>
      <c r="J45" s="55"/>
    </row>
    <row r="46" spans="1:10" s="56" customFormat="1" ht="22.5" x14ac:dyDescent="0.2">
      <c r="A46" s="52">
        <v>2</v>
      </c>
      <c r="B46" s="52" t="s">
        <v>311</v>
      </c>
      <c r="C46" s="52" t="s">
        <v>312</v>
      </c>
      <c r="D46" s="53">
        <v>2</v>
      </c>
      <c r="E46" s="54" t="s">
        <v>31</v>
      </c>
      <c r="F46" s="53">
        <v>0</v>
      </c>
      <c r="G46" s="53">
        <v>0</v>
      </c>
      <c r="H46" s="53">
        <f t="shared" si="0"/>
        <v>0</v>
      </c>
      <c r="I46" s="53">
        <f t="shared" si="1"/>
        <v>0</v>
      </c>
      <c r="J46" s="55"/>
    </row>
    <row r="47" spans="1:10" s="56" customFormat="1" ht="22.5" x14ac:dyDescent="0.2">
      <c r="A47" s="52">
        <v>3</v>
      </c>
      <c r="B47" s="52" t="s">
        <v>311</v>
      </c>
      <c r="C47" s="52" t="s">
        <v>313</v>
      </c>
      <c r="D47" s="53">
        <v>1</v>
      </c>
      <c r="E47" s="54" t="s">
        <v>31</v>
      </c>
      <c r="F47" s="53">
        <v>0</v>
      </c>
      <c r="G47" s="53">
        <v>0</v>
      </c>
      <c r="H47" s="53">
        <f t="shared" si="0"/>
        <v>0</v>
      </c>
      <c r="I47" s="53">
        <f t="shared" si="1"/>
        <v>0</v>
      </c>
      <c r="J47" s="55"/>
    </row>
    <row r="48" spans="1:10" s="56" customFormat="1" ht="22.5" x14ac:dyDescent="0.2">
      <c r="A48" s="52">
        <v>4</v>
      </c>
      <c r="B48" s="52" t="s">
        <v>38</v>
      </c>
      <c r="C48" s="52" t="s">
        <v>314</v>
      </c>
      <c r="D48" s="53">
        <v>2</v>
      </c>
      <c r="E48" s="54" t="s">
        <v>33</v>
      </c>
      <c r="F48" s="53">
        <v>0</v>
      </c>
      <c r="G48" s="53">
        <v>0</v>
      </c>
      <c r="H48" s="53">
        <f t="shared" si="0"/>
        <v>0</v>
      </c>
      <c r="I48" s="53">
        <f t="shared" si="1"/>
        <v>0</v>
      </c>
      <c r="J48" s="55"/>
    </row>
    <row r="49" spans="1:10" ht="33.75" x14ac:dyDescent="0.2">
      <c r="A49" s="3">
        <v>5</v>
      </c>
      <c r="B49" s="3" t="s">
        <v>39</v>
      </c>
      <c r="C49" s="3" t="s">
        <v>40</v>
      </c>
      <c r="D49" s="7">
        <v>2</v>
      </c>
      <c r="E49" s="9" t="s">
        <v>31</v>
      </c>
      <c r="F49" s="7">
        <v>0</v>
      </c>
      <c r="G49" s="7">
        <v>0</v>
      </c>
      <c r="H49" s="7">
        <f t="shared" ref="H49" si="2">D49*F49</f>
        <v>0</v>
      </c>
      <c r="I49" s="7">
        <f t="shared" ref="I49" si="3">D49*G49</f>
        <v>0</v>
      </c>
    </row>
    <row r="50" spans="1:10" ht="15" x14ac:dyDescent="0.2">
      <c r="A50" s="2"/>
      <c r="B50" s="2"/>
      <c r="C50" s="4" t="s">
        <v>26</v>
      </c>
      <c r="D50" s="10"/>
      <c r="E50" s="10"/>
      <c r="F50" s="10"/>
      <c r="G50" s="10"/>
      <c r="H50" s="5">
        <f>SUM(H45:H49)</f>
        <v>0</v>
      </c>
      <c r="I50" s="5">
        <f>SUM(I45:I49)</f>
        <v>0</v>
      </c>
    </row>
    <row r="52" spans="1:10" ht="15" x14ac:dyDescent="0.2">
      <c r="A52" s="2"/>
      <c r="B52" s="2"/>
      <c r="C52" s="4" t="s">
        <v>7</v>
      </c>
    </row>
    <row r="53" spans="1:10" ht="21" x14ac:dyDescent="0.2">
      <c r="A53" s="4" t="s">
        <v>14</v>
      </c>
      <c r="B53" s="4" t="s">
        <v>15</v>
      </c>
      <c r="C53" s="4" t="s">
        <v>16</v>
      </c>
      <c r="D53" s="5" t="s">
        <v>17</v>
      </c>
      <c r="E53" s="8" t="s">
        <v>18</v>
      </c>
      <c r="F53" s="5" t="s">
        <v>19</v>
      </c>
      <c r="G53" s="5" t="s">
        <v>20</v>
      </c>
      <c r="H53" s="5" t="s">
        <v>21</v>
      </c>
      <c r="I53" s="5" t="s">
        <v>22</v>
      </c>
    </row>
    <row r="54" spans="1:10" ht="33.75" x14ac:dyDescent="0.2">
      <c r="A54" s="3">
        <v>1</v>
      </c>
      <c r="B54" s="3" t="s">
        <v>41</v>
      </c>
      <c r="C54" s="3" t="s">
        <v>42</v>
      </c>
      <c r="D54" s="7">
        <v>175</v>
      </c>
      <c r="E54" s="9" t="s">
        <v>43</v>
      </c>
      <c r="F54" s="7">
        <v>0</v>
      </c>
      <c r="G54" s="7">
        <v>0</v>
      </c>
      <c r="H54" s="7">
        <f>D54*F54</f>
        <v>0</v>
      </c>
      <c r="I54" s="7">
        <f>D54*G54</f>
        <v>0</v>
      </c>
    </row>
    <row r="55" spans="1:10" ht="15" x14ac:dyDescent="0.2">
      <c r="A55" s="2"/>
      <c r="B55" s="2"/>
      <c r="C55" s="4" t="s">
        <v>26</v>
      </c>
      <c r="D55" s="10"/>
      <c r="E55" s="10"/>
      <c r="F55" s="10"/>
      <c r="G55" s="10"/>
      <c r="H55" s="5">
        <f>SUM(H54:H54)</f>
        <v>0</v>
      </c>
      <c r="I55" s="5">
        <f>SUM(I54:I54)</f>
        <v>0</v>
      </c>
    </row>
    <row r="57" spans="1:10" ht="15" x14ac:dyDescent="0.2">
      <c r="A57" s="2"/>
      <c r="B57" s="2"/>
      <c r="C57" s="4" t="s">
        <v>8</v>
      </c>
    </row>
    <row r="58" spans="1:10" ht="21" x14ac:dyDescent="0.2">
      <c r="A58" s="4" t="s">
        <v>14</v>
      </c>
      <c r="B58" s="4" t="s">
        <v>15</v>
      </c>
      <c r="C58" s="4" t="s">
        <v>16</v>
      </c>
      <c r="D58" s="5" t="s">
        <v>17</v>
      </c>
      <c r="E58" s="8" t="s">
        <v>18</v>
      </c>
      <c r="F58" s="5" t="s">
        <v>19</v>
      </c>
      <c r="G58" s="5" t="s">
        <v>20</v>
      </c>
      <c r="H58" s="5" t="s">
        <v>21</v>
      </c>
      <c r="I58" s="5" t="s">
        <v>22</v>
      </c>
    </row>
    <row r="59" spans="1:10" s="56" customFormat="1" ht="22.5" x14ac:dyDescent="0.2">
      <c r="A59" s="52">
        <v>1</v>
      </c>
      <c r="B59" s="52" t="s">
        <v>305</v>
      </c>
      <c r="C59" s="52" t="s">
        <v>306</v>
      </c>
      <c r="D59" s="53">
        <v>52</v>
      </c>
      <c r="E59" s="54" t="s">
        <v>29</v>
      </c>
      <c r="F59" s="53">
        <v>0</v>
      </c>
      <c r="G59" s="53">
        <v>0</v>
      </c>
      <c r="H59" s="53">
        <f>D59*F59</f>
        <v>0</v>
      </c>
      <c r="I59" s="53">
        <f>D59*G59</f>
        <v>0</v>
      </c>
      <c r="J59" s="55"/>
    </row>
    <row r="60" spans="1:10" ht="45" x14ac:dyDescent="0.2">
      <c r="A60" s="3">
        <v>2</v>
      </c>
      <c r="B60" s="3" t="s">
        <v>44</v>
      </c>
      <c r="C60" s="3" t="s">
        <v>45</v>
      </c>
      <c r="D60" s="7">
        <v>30</v>
      </c>
      <c r="E60" s="9" t="s">
        <v>31</v>
      </c>
      <c r="F60" s="7">
        <v>0</v>
      </c>
      <c r="G60" s="7">
        <v>0</v>
      </c>
      <c r="H60" s="7">
        <f>D60*F60</f>
        <v>0</v>
      </c>
      <c r="I60" s="7">
        <f>D60*G60</f>
        <v>0</v>
      </c>
    </row>
    <row r="61" spans="1:10" ht="22.5" x14ac:dyDescent="0.2">
      <c r="A61" s="2"/>
      <c r="B61" s="2"/>
      <c r="C61" s="3" t="s">
        <v>46</v>
      </c>
      <c r="D61" s="7"/>
      <c r="E61" s="9"/>
      <c r="F61" s="7"/>
      <c r="G61" s="7"/>
      <c r="H61" s="7"/>
      <c r="I61" s="7"/>
    </row>
    <row r="62" spans="1:10" ht="15" x14ac:dyDescent="0.2">
      <c r="A62" s="2"/>
      <c r="B62" s="2"/>
      <c r="C62" s="4" t="s">
        <v>26</v>
      </c>
      <c r="D62" s="10"/>
      <c r="E62" s="10"/>
      <c r="F62" s="10"/>
      <c r="G62" s="10"/>
      <c r="H62" s="5">
        <f>SUM(H60:H61)</f>
        <v>0</v>
      </c>
      <c r="I62" s="5">
        <f>SUM(I60:I61)</f>
        <v>0</v>
      </c>
    </row>
    <row r="64" spans="1:10" ht="15" x14ac:dyDescent="0.2">
      <c r="A64" s="2"/>
      <c r="B64" s="2"/>
      <c r="C64" s="4" t="s">
        <v>9</v>
      </c>
    </row>
    <row r="65" spans="1:9" ht="21" x14ac:dyDescent="0.2">
      <c r="A65" s="4" t="s">
        <v>14</v>
      </c>
      <c r="B65" s="4" t="s">
        <v>15</v>
      </c>
      <c r="C65" s="4" t="s">
        <v>16</v>
      </c>
      <c r="D65" s="5" t="s">
        <v>17</v>
      </c>
      <c r="E65" s="8" t="s">
        <v>18</v>
      </c>
      <c r="F65" s="5" t="s">
        <v>19</v>
      </c>
      <c r="G65" s="5" t="s">
        <v>20</v>
      </c>
      <c r="H65" s="5" t="s">
        <v>21</v>
      </c>
      <c r="I65" s="5" t="s">
        <v>22</v>
      </c>
    </row>
    <row r="66" spans="1:9" ht="33.75" x14ac:dyDescent="0.2">
      <c r="A66" s="3">
        <v>1</v>
      </c>
      <c r="B66" s="3" t="s">
        <v>47</v>
      </c>
      <c r="C66" s="3" t="s">
        <v>48</v>
      </c>
      <c r="D66" s="7">
        <v>84</v>
      </c>
      <c r="E66" s="9" t="s">
        <v>29</v>
      </c>
      <c r="F66" s="7">
        <v>0</v>
      </c>
      <c r="G66" s="7">
        <v>0</v>
      </c>
      <c r="H66" s="7">
        <f>D66*F66</f>
        <v>0</v>
      </c>
      <c r="I66" s="7">
        <f>D66*G66</f>
        <v>0</v>
      </c>
    </row>
    <row r="67" spans="1:9" ht="33.75" x14ac:dyDescent="0.2">
      <c r="A67" s="3">
        <v>2</v>
      </c>
      <c r="B67" s="3" t="s">
        <v>49</v>
      </c>
      <c r="C67" s="3" t="s">
        <v>50</v>
      </c>
      <c r="D67" s="7">
        <v>23</v>
      </c>
      <c r="E67" s="9" t="s">
        <v>37</v>
      </c>
      <c r="F67" s="7">
        <v>0</v>
      </c>
      <c r="G67" s="7">
        <v>0</v>
      </c>
      <c r="H67" s="7">
        <f>D67*F67</f>
        <v>0</v>
      </c>
      <c r="I67" s="7">
        <f>D67*G67</f>
        <v>0</v>
      </c>
    </row>
    <row r="68" spans="1:9" ht="33.75" x14ac:dyDescent="0.2">
      <c r="A68" s="3">
        <v>3</v>
      </c>
      <c r="B68" s="3" t="s">
        <v>51</v>
      </c>
      <c r="C68" s="3" t="s">
        <v>52</v>
      </c>
      <c r="D68" s="7">
        <v>19</v>
      </c>
      <c r="E68" s="9" t="s">
        <v>37</v>
      </c>
      <c r="F68" s="7">
        <v>0</v>
      </c>
      <c r="G68" s="7">
        <v>0</v>
      </c>
      <c r="H68" s="7">
        <f>D68*F68</f>
        <v>0</v>
      </c>
      <c r="I68" s="7">
        <f>D68*G68</f>
        <v>0</v>
      </c>
    </row>
    <row r="69" spans="1:9" ht="33.75" x14ac:dyDescent="0.2">
      <c r="A69" s="3">
        <v>4</v>
      </c>
      <c r="B69" s="3" t="s">
        <v>53</v>
      </c>
      <c r="C69" s="3" t="s">
        <v>54</v>
      </c>
      <c r="D69" s="7">
        <v>44</v>
      </c>
      <c r="E69" s="9" t="s">
        <v>37</v>
      </c>
      <c r="F69" s="7">
        <v>0</v>
      </c>
      <c r="G69" s="7">
        <v>0</v>
      </c>
      <c r="H69" s="7">
        <f>D69*F69</f>
        <v>0</v>
      </c>
      <c r="I69" s="7">
        <f>D69*G69</f>
        <v>0</v>
      </c>
    </row>
    <row r="70" spans="1:9" ht="45" x14ac:dyDescent="0.2">
      <c r="A70" s="3">
        <v>5</v>
      </c>
      <c r="B70" s="3" t="s">
        <v>55</v>
      </c>
      <c r="C70" s="3" t="s">
        <v>56</v>
      </c>
      <c r="D70" s="7">
        <v>297</v>
      </c>
      <c r="E70" s="9" t="s">
        <v>29</v>
      </c>
      <c r="F70" s="7">
        <v>0</v>
      </c>
      <c r="G70" s="7">
        <v>0</v>
      </c>
      <c r="H70" s="7">
        <f>D70*F70</f>
        <v>0</v>
      </c>
      <c r="I70" s="7">
        <f>D70*G70</f>
        <v>0</v>
      </c>
    </row>
    <row r="71" spans="1:9" ht="45" x14ac:dyDescent="0.2">
      <c r="A71" s="2"/>
      <c r="B71" s="2"/>
      <c r="C71" s="3" t="s">
        <v>57</v>
      </c>
    </row>
    <row r="72" spans="1:9" ht="45" x14ac:dyDescent="0.2">
      <c r="A72" s="2"/>
      <c r="B72" s="2"/>
      <c r="C72" s="3" t="s">
        <v>58</v>
      </c>
    </row>
    <row r="73" spans="1:9" ht="15" x14ac:dyDescent="0.2">
      <c r="A73" s="2"/>
      <c r="B73" s="2"/>
      <c r="C73" s="3" t="s">
        <v>59</v>
      </c>
    </row>
    <row r="74" spans="1:9" ht="45" x14ac:dyDescent="0.2">
      <c r="A74" s="3">
        <v>6</v>
      </c>
      <c r="B74" s="3" t="s">
        <v>60</v>
      </c>
      <c r="C74" s="3" t="s">
        <v>61</v>
      </c>
      <c r="D74" s="7">
        <v>297</v>
      </c>
      <c r="E74" s="9" t="s">
        <v>29</v>
      </c>
      <c r="F74" s="7">
        <v>0</v>
      </c>
      <c r="G74" s="7">
        <v>0</v>
      </c>
      <c r="H74" s="7">
        <f>D74*F74</f>
        <v>0</v>
      </c>
      <c r="I74" s="7">
        <f>D74*G74</f>
        <v>0</v>
      </c>
    </row>
    <row r="75" spans="1:9" ht="45" x14ac:dyDescent="0.2">
      <c r="A75" s="2"/>
      <c r="B75" s="2"/>
      <c r="C75" s="3" t="s">
        <v>62</v>
      </c>
    </row>
    <row r="76" spans="1:9" ht="45" x14ac:dyDescent="0.2">
      <c r="A76" s="3">
        <v>7</v>
      </c>
      <c r="B76" s="3" t="s">
        <v>63</v>
      </c>
      <c r="C76" s="3" t="s">
        <v>64</v>
      </c>
      <c r="D76" s="7">
        <v>226</v>
      </c>
      <c r="E76" s="9" t="s">
        <v>29</v>
      </c>
      <c r="F76" s="7">
        <v>0</v>
      </c>
      <c r="G76" s="7">
        <v>0</v>
      </c>
      <c r="H76" s="7">
        <f>D76*F76</f>
        <v>0</v>
      </c>
      <c r="I76" s="7">
        <f>D76*G76</f>
        <v>0</v>
      </c>
    </row>
    <row r="77" spans="1:9" ht="15" x14ac:dyDescent="0.2">
      <c r="A77" s="2"/>
      <c r="B77" s="2"/>
      <c r="C77" s="3" t="s">
        <v>65</v>
      </c>
    </row>
    <row r="78" spans="1:9" ht="45" x14ac:dyDescent="0.2">
      <c r="A78" s="3">
        <v>8</v>
      </c>
      <c r="B78" s="3" t="s">
        <v>66</v>
      </c>
      <c r="C78" s="3" t="s">
        <v>67</v>
      </c>
      <c r="D78" s="7">
        <v>53</v>
      </c>
      <c r="E78" s="9" t="s">
        <v>37</v>
      </c>
      <c r="F78" s="7">
        <v>0</v>
      </c>
      <c r="G78" s="7">
        <v>0</v>
      </c>
      <c r="H78" s="7">
        <f>D78*F78</f>
        <v>0</v>
      </c>
      <c r="I78" s="7">
        <f>D78*G78</f>
        <v>0</v>
      </c>
    </row>
    <row r="79" spans="1:9" ht="15" x14ac:dyDescent="0.2">
      <c r="A79" s="2"/>
      <c r="B79" s="2"/>
      <c r="C79" s="3" t="s">
        <v>68</v>
      </c>
    </row>
    <row r="80" spans="1:9" ht="45" x14ac:dyDescent="0.2">
      <c r="A80" s="3">
        <v>9</v>
      </c>
      <c r="B80" s="3" t="s">
        <v>69</v>
      </c>
      <c r="C80" s="3" t="s">
        <v>70</v>
      </c>
      <c r="D80" s="7">
        <v>22</v>
      </c>
      <c r="E80" s="9" t="s">
        <v>37</v>
      </c>
      <c r="F80" s="7">
        <v>0</v>
      </c>
      <c r="G80" s="7">
        <v>0</v>
      </c>
      <c r="H80" s="7">
        <f>D80*F80</f>
        <v>0</v>
      </c>
      <c r="I80" s="7">
        <f>D80*G80</f>
        <v>0</v>
      </c>
    </row>
    <row r="81" spans="1:9" ht="15" x14ac:dyDescent="0.2">
      <c r="A81" s="2"/>
      <c r="B81" s="2"/>
      <c r="C81" s="3" t="s">
        <v>71</v>
      </c>
    </row>
    <row r="82" spans="1:9" ht="45" x14ac:dyDescent="0.2">
      <c r="A82" s="3">
        <v>10</v>
      </c>
      <c r="B82" s="3" t="s">
        <v>72</v>
      </c>
      <c r="C82" s="3" t="s">
        <v>73</v>
      </c>
      <c r="D82" s="7">
        <v>18</v>
      </c>
      <c r="E82" s="9" t="s">
        <v>37</v>
      </c>
      <c r="F82" s="7">
        <v>0</v>
      </c>
      <c r="G82" s="7">
        <v>0</v>
      </c>
      <c r="H82" s="7">
        <f>D82*F82</f>
        <v>0</v>
      </c>
      <c r="I82" s="7">
        <f>D82*G82</f>
        <v>0</v>
      </c>
    </row>
    <row r="83" spans="1:9" ht="15" x14ac:dyDescent="0.2">
      <c r="A83" s="2"/>
      <c r="B83" s="2"/>
      <c r="C83" s="3" t="s">
        <v>74</v>
      </c>
    </row>
    <row r="84" spans="1:9" ht="45" x14ac:dyDescent="0.2">
      <c r="A84" s="3">
        <v>11</v>
      </c>
      <c r="B84" s="3" t="s">
        <v>75</v>
      </c>
      <c r="C84" s="3" t="s">
        <v>76</v>
      </c>
      <c r="D84" s="7">
        <v>43</v>
      </c>
      <c r="E84" s="9" t="s">
        <v>37</v>
      </c>
      <c r="F84" s="7">
        <v>0</v>
      </c>
      <c r="G84" s="7">
        <v>0</v>
      </c>
      <c r="H84" s="7">
        <f>D84*F84</f>
        <v>0</v>
      </c>
      <c r="I84" s="7">
        <f>D84*G84</f>
        <v>0</v>
      </c>
    </row>
    <row r="85" spans="1:9" ht="15" x14ac:dyDescent="0.2">
      <c r="A85" s="2"/>
      <c r="B85" s="2"/>
      <c r="C85" s="3" t="s">
        <v>77</v>
      </c>
    </row>
    <row r="86" spans="1:9" ht="33.75" x14ac:dyDescent="0.2">
      <c r="A86" s="3">
        <v>12</v>
      </c>
      <c r="B86" s="3" t="s">
        <v>78</v>
      </c>
      <c r="C86" s="3" t="s">
        <v>79</v>
      </c>
      <c r="D86" s="7">
        <v>180</v>
      </c>
      <c r="E86" s="9" t="s">
        <v>37</v>
      </c>
      <c r="F86" s="7">
        <v>0</v>
      </c>
      <c r="G86" s="7">
        <v>0</v>
      </c>
      <c r="H86" s="7">
        <f>D86*F86</f>
        <v>0</v>
      </c>
      <c r="I86" s="7">
        <f>D86*G86</f>
        <v>0</v>
      </c>
    </row>
    <row r="87" spans="1:9" ht="22.5" x14ac:dyDescent="0.2">
      <c r="A87" s="3">
        <v>13</v>
      </c>
      <c r="B87" s="3" t="s">
        <v>80</v>
      </c>
      <c r="C87" s="3" t="s">
        <v>81</v>
      </c>
      <c r="D87" s="7">
        <v>30</v>
      </c>
      <c r="E87" s="9" t="s">
        <v>31</v>
      </c>
      <c r="F87" s="7">
        <v>0</v>
      </c>
      <c r="G87" s="7">
        <v>0</v>
      </c>
      <c r="H87" s="7">
        <f>D87*F87</f>
        <v>0</v>
      </c>
      <c r="I87" s="7">
        <f>D87*G87</f>
        <v>0</v>
      </c>
    </row>
    <row r="88" spans="1:9" ht="22.5" x14ac:dyDescent="0.2">
      <c r="A88" s="3">
        <v>14</v>
      </c>
      <c r="B88" s="3" t="s">
        <v>82</v>
      </c>
      <c r="C88" s="3" t="s">
        <v>83</v>
      </c>
      <c r="D88" s="7">
        <v>18</v>
      </c>
      <c r="E88" s="9" t="s">
        <v>37</v>
      </c>
      <c r="F88" s="7">
        <v>0</v>
      </c>
      <c r="G88" s="7">
        <v>0</v>
      </c>
      <c r="H88" s="7">
        <f>D88*F88</f>
        <v>0</v>
      </c>
      <c r="I88" s="7">
        <f>D88*G88</f>
        <v>0</v>
      </c>
    </row>
    <row r="89" spans="1:9" ht="33.75" x14ac:dyDescent="0.2">
      <c r="A89" s="3">
        <v>15</v>
      </c>
      <c r="B89" s="3" t="s">
        <v>84</v>
      </c>
      <c r="C89" s="3" t="s">
        <v>85</v>
      </c>
      <c r="D89" s="7">
        <v>54</v>
      </c>
      <c r="E89" s="9" t="s">
        <v>29</v>
      </c>
      <c r="F89" s="7">
        <v>0</v>
      </c>
      <c r="G89" s="7">
        <v>0</v>
      </c>
      <c r="H89" s="7">
        <f>D89*F89</f>
        <v>0</v>
      </c>
      <c r="I89" s="7">
        <f>D89*G89</f>
        <v>0</v>
      </c>
    </row>
    <row r="90" spans="1:9" ht="15" x14ac:dyDescent="0.2">
      <c r="A90" s="2"/>
      <c r="B90" s="2"/>
      <c r="C90" s="4" t="s">
        <v>26</v>
      </c>
      <c r="D90" s="10"/>
      <c r="E90" s="10"/>
      <c r="F90" s="10"/>
      <c r="G90" s="10"/>
      <c r="H90" s="5">
        <f>SUM(H66:H89)</f>
        <v>0</v>
      </c>
      <c r="I90" s="5">
        <f>SUM(I66:I89)</f>
        <v>0</v>
      </c>
    </row>
    <row r="92" spans="1:9" ht="15" x14ac:dyDescent="0.2">
      <c r="A92" s="2"/>
      <c r="B92" s="2"/>
      <c r="C92" s="4" t="s">
        <v>10</v>
      </c>
    </row>
    <row r="93" spans="1:9" ht="21" x14ac:dyDescent="0.2">
      <c r="A93" s="4" t="s">
        <v>14</v>
      </c>
      <c r="B93" s="4" t="s">
        <v>15</v>
      </c>
      <c r="C93" s="4" t="s">
        <v>16</v>
      </c>
      <c r="D93" s="5" t="s">
        <v>17</v>
      </c>
      <c r="E93" s="8" t="s">
        <v>18</v>
      </c>
      <c r="F93" s="5" t="s">
        <v>19</v>
      </c>
      <c r="G93" s="5" t="s">
        <v>20</v>
      </c>
      <c r="H93" s="5" t="s">
        <v>21</v>
      </c>
      <c r="I93" s="5" t="s">
        <v>22</v>
      </c>
    </row>
    <row r="94" spans="1:9" ht="45" x14ac:dyDescent="0.2">
      <c r="A94" s="3">
        <v>1</v>
      </c>
      <c r="B94" s="3" t="s">
        <v>86</v>
      </c>
      <c r="C94" s="3" t="s">
        <v>87</v>
      </c>
      <c r="D94" s="7">
        <v>42</v>
      </c>
      <c r="E94" s="9" t="s">
        <v>37</v>
      </c>
      <c r="F94" s="7">
        <v>0</v>
      </c>
      <c r="G94" s="7">
        <v>0</v>
      </c>
      <c r="H94" s="7">
        <f>D94*F94</f>
        <v>0</v>
      </c>
      <c r="I94" s="7">
        <f>D94*G94</f>
        <v>0</v>
      </c>
    </row>
    <row r="95" spans="1:9" ht="22.5" x14ac:dyDescent="0.2">
      <c r="A95" s="3">
        <v>2</v>
      </c>
      <c r="B95" s="3" t="s">
        <v>88</v>
      </c>
      <c r="C95" s="3" t="s">
        <v>89</v>
      </c>
      <c r="D95" s="7">
        <v>6</v>
      </c>
      <c r="E95" s="9" t="s">
        <v>31</v>
      </c>
      <c r="F95" s="7">
        <v>0</v>
      </c>
      <c r="G95" s="7">
        <v>0</v>
      </c>
      <c r="H95" s="7">
        <f>D95*F95</f>
        <v>0</v>
      </c>
      <c r="I95" s="7">
        <f>D95*G95</f>
        <v>0</v>
      </c>
    </row>
    <row r="96" spans="1:9" ht="22.5" x14ac:dyDescent="0.2">
      <c r="A96" s="3">
        <v>3</v>
      </c>
      <c r="B96" s="3" t="s">
        <v>90</v>
      </c>
      <c r="C96" s="3" t="s">
        <v>91</v>
      </c>
      <c r="D96" s="7">
        <v>53</v>
      </c>
      <c r="E96" s="9" t="s">
        <v>37</v>
      </c>
      <c r="F96" s="7">
        <v>0</v>
      </c>
      <c r="G96" s="7">
        <v>0</v>
      </c>
      <c r="H96" s="7">
        <f>D96*F96</f>
        <v>0</v>
      </c>
      <c r="I96" s="7">
        <f>D96*G96</f>
        <v>0</v>
      </c>
    </row>
    <row r="97" spans="1:9" ht="33.75" x14ac:dyDescent="0.2">
      <c r="A97" s="3">
        <v>4</v>
      </c>
      <c r="B97" s="3" t="s">
        <v>92</v>
      </c>
      <c r="C97" s="3" t="s">
        <v>93</v>
      </c>
      <c r="D97" s="7">
        <v>82</v>
      </c>
      <c r="E97" s="9" t="s">
        <v>37</v>
      </c>
      <c r="F97" s="7">
        <v>0</v>
      </c>
      <c r="G97" s="7">
        <v>0</v>
      </c>
      <c r="H97" s="7">
        <f>D97*F97</f>
        <v>0</v>
      </c>
      <c r="I97" s="7">
        <f>D97*G97</f>
        <v>0</v>
      </c>
    </row>
    <row r="98" spans="1:9" ht="15" x14ac:dyDescent="0.2">
      <c r="A98" s="2"/>
      <c r="B98" s="2"/>
      <c r="C98" s="4" t="s">
        <v>26</v>
      </c>
      <c r="D98" s="10"/>
      <c r="E98" s="10"/>
      <c r="F98" s="10"/>
      <c r="G98" s="10"/>
      <c r="H98" s="5">
        <f>SUM(H94:H97)</f>
        <v>0</v>
      </c>
      <c r="I98" s="5">
        <f>SUM(I94:I97)</f>
        <v>0</v>
      </c>
    </row>
    <row r="100" spans="1:9" ht="15" x14ac:dyDescent="0.2">
      <c r="A100" s="2"/>
      <c r="B100" s="2"/>
      <c r="C100" s="4" t="s">
        <v>315</v>
      </c>
    </row>
    <row r="101" spans="1:9" ht="21" x14ac:dyDescent="0.2">
      <c r="A101" s="4" t="s">
        <v>14</v>
      </c>
      <c r="B101" s="4" t="s">
        <v>15</v>
      </c>
      <c r="C101" s="4" t="s">
        <v>16</v>
      </c>
      <c r="D101" s="5" t="s">
        <v>17</v>
      </c>
      <c r="E101" s="8" t="s">
        <v>18</v>
      </c>
      <c r="F101" s="5" t="s">
        <v>19</v>
      </c>
      <c r="G101" s="5" t="s">
        <v>20</v>
      </c>
      <c r="H101" s="5" t="s">
        <v>21</v>
      </c>
      <c r="I101" s="5" t="s">
        <v>22</v>
      </c>
    </row>
    <row r="102" spans="1:9" ht="33.75" x14ac:dyDescent="0.2">
      <c r="A102" s="3">
        <v>1</v>
      </c>
      <c r="B102" s="3" t="s">
        <v>94</v>
      </c>
      <c r="C102" s="3" t="s">
        <v>95</v>
      </c>
      <c r="D102" s="7">
        <v>1</v>
      </c>
      <c r="E102" s="9" t="s">
        <v>31</v>
      </c>
      <c r="F102" s="7">
        <v>0</v>
      </c>
      <c r="G102" s="7">
        <v>0</v>
      </c>
      <c r="H102" s="7">
        <f t="shared" ref="H102:H140" si="4">D102*F102</f>
        <v>0</v>
      </c>
      <c r="I102" s="7">
        <f t="shared" ref="I102:I140" si="5">D102*G102</f>
        <v>0</v>
      </c>
    </row>
    <row r="103" spans="1:9" ht="33.75" x14ac:dyDescent="0.2">
      <c r="A103" s="3">
        <v>2</v>
      </c>
      <c r="B103" s="3" t="s">
        <v>96</v>
      </c>
      <c r="C103" s="3" t="s">
        <v>97</v>
      </c>
      <c r="D103" s="7">
        <v>1</v>
      </c>
      <c r="E103" s="9" t="s">
        <v>31</v>
      </c>
      <c r="F103" s="7">
        <v>0</v>
      </c>
      <c r="G103" s="7">
        <v>0</v>
      </c>
      <c r="H103" s="7">
        <f t="shared" si="4"/>
        <v>0</v>
      </c>
      <c r="I103" s="7">
        <f t="shared" si="5"/>
        <v>0</v>
      </c>
    </row>
    <row r="104" spans="1:9" ht="33.75" x14ac:dyDescent="0.2">
      <c r="A104" s="3">
        <v>3</v>
      </c>
      <c r="B104" s="3" t="s">
        <v>98</v>
      </c>
      <c r="C104" s="3" t="s">
        <v>99</v>
      </c>
      <c r="D104" s="7">
        <v>1</v>
      </c>
      <c r="E104" s="9" t="s">
        <v>31</v>
      </c>
      <c r="F104" s="7">
        <v>0</v>
      </c>
      <c r="G104" s="7">
        <v>0</v>
      </c>
      <c r="H104" s="7">
        <f t="shared" si="4"/>
        <v>0</v>
      </c>
      <c r="I104" s="7">
        <f t="shared" si="5"/>
        <v>0</v>
      </c>
    </row>
    <row r="105" spans="1:9" ht="33.75" x14ac:dyDescent="0.2">
      <c r="A105" s="3">
        <v>4</v>
      </c>
      <c r="B105" s="3" t="s">
        <v>100</v>
      </c>
      <c r="C105" s="3" t="s">
        <v>101</v>
      </c>
      <c r="D105" s="7">
        <v>1</v>
      </c>
      <c r="E105" s="9" t="s">
        <v>31</v>
      </c>
      <c r="F105" s="7">
        <v>0</v>
      </c>
      <c r="G105" s="7">
        <v>0</v>
      </c>
      <c r="H105" s="7">
        <f t="shared" si="4"/>
        <v>0</v>
      </c>
      <c r="I105" s="7">
        <f t="shared" si="5"/>
        <v>0</v>
      </c>
    </row>
    <row r="106" spans="1:9" ht="33.75" x14ac:dyDescent="0.2">
      <c r="A106" s="3">
        <v>5</v>
      </c>
      <c r="B106" s="3" t="s">
        <v>102</v>
      </c>
      <c r="C106" s="3" t="s">
        <v>103</v>
      </c>
      <c r="D106" s="7">
        <v>1</v>
      </c>
      <c r="E106" s="9" t="s">
        <v>31</v>
      </c>
      <c r="F106" s="7">
        <v>0</v>
      </c>
      <c r="G106" s="7">
        <v>0</v>
      </c>
      <c r="H106" s="7">
        <f t="shared" si="4"/>
        <v>0</v>
      </c>
      <c r="I106" s="7">
        <f t="shared" si="5"/>
        <v>0</v>
      </c>
    </row>
    <row r="107" spans="1:9" ht="33.75" x14ac:dyDescent="0.2">
      <c r="A107" s="3">
        <v>6</v>
      </c>
      <c r="B107" s="3" t="s">
        <v>104</v>
      </c>
      <c r="C107" s="3" t="s">
        <v>105</v>
      </c>
      <c r="D107" s="7">
        <v>1</v>
      </c>
      <c r="E107" s="9" t="s">
        <v>31</v>
      </c>
      <c r="F107" s="7">
        <v>0</v>
      </c>
      <c r="G107" s="7">
        <v>0</v>
      </c>
      <c r="H107" s="7">
        <f t="shared" si="4"/>
        <v>0</v>
      </c>
      <c r="I107" s="7">
        <f t="shared" si="5"/>
        <v>0</v>
      </c>
    </row>
    <row r="108" spans="1:9" ht="33.75" x14ac:dyDescent="0.2">
      <c r="A108" s="3">
        <v>7</v>
      </c>
      <c r="B108" s="3" t="s">
        <v>106</v>
      </c>
      <c r="C108" s="3" t="s">
        <v>107</v>
      </c>
      <c r="D108" s="7">
        <v>1</v>
      </c>
      <c r="E108" s="9" t="s">
        <v>31</v>
      </c>
      <c r="F108" s="7">
        <v>0</v>
      </c>
      <c r="G108" s="7">
        <v>0</v>
      </c>
      <c r="H108" s="7">
        <f t="shared" si="4"/>
        <v>0</v>
      </c>
      <c r="I108" s="7">
        <f t="shared" si="5"/>
        <v>0</v>
      </c>
    </row>
    <row r="109" spans="1:9" ht="33.75" x14ac:dyDescent="0.2">
      <c r="A109" s="3">
        <v>8</v>
      </c>
      <c r="B109" s="3" t="s">
        <v>108</v>
      </c>
      <c r="C109" s="3" t="s">
        <v>109</v>
      </c>
      <c r="D109" s="7">
        <v>1</v>
      </c>
      <c r="E109" s="9" t="s">
        <v>31</v>
      </c>
      <c r="F109" s="7">
        <v>0</v>
      </c>
      <c r="G109" s="7">
        <v>0</v>
      </c>
      <c r="H109" s="7">
        <f t="shared" si="4"/>
        <v>0</v>
      </c>
      <c r="I109" s="7">
        <f t="shared" si="5"/>
        <v>0</v>
      </c>
    </row>
    <row r="110" spans="1:9" ht="33.75" x14ac:dyDescent="0.2">
      <c r="A110" s="3">
        <v>9</v>
      </c>
      <c r="B110" s="3" t="s">
        <v>110</v>
      </c>
      <c r="C110" s="3" t="s">
        <v>111</v>
      </c>
      <c r="D110" s="7">
        <v>1</v>
      </c>
      <c r="E110" s="9" t="s">
        <v>31</v>
      </c>
      <c r="F110" s="7">
        <v>0</v>
      </c>
      <c r="G110" s="7">
        <v>0</v>
      </c>
      <c r="H110" s="7">
        <f t="shared" si="4"/>
        <v>0</v>
      </c>
      <c r="I110" s="7">
        <f t="shared" si="5"/>
        <v>0</v>
      </c>
    </row>
    <row r="111" spans="1:9" ht="33.75" x14ac:dyDescent="0.2">
      <c r="A111" s="3">
        <v>10</v>
      </c>
      <c r="B111" s="3" t="s">
        <v>112</v>
      </c>
      <c r="C111" s="3" t="s">
        <v>113</v>
      </c>
      <c r="D111" s="7">
        <v>1</v>
      </c>
      <c r="E111" s="9" t="s">
        <v>31</v>
      </c>
      <c r="F111" s="7">
        <v>0</v>
      </c>
      <c r="G111" s="7">
        <v>0</v>
      </c>
      <c r="H111" s="7">
        <f t="shared" si="4"/>
        <v>0</v>
      </c>
      <c r="I111" s="7">
        <f t="shared" si="5"/>
        <v>0</v>
      </c>
    </row>
    <row r="112" spans="1:9" ht="33.75" x14ac:dyDescent="0.2">
      <c r="A112" s="3">
        <v>11</v>
      </c>
      <c r="B112" s="3" t="s">
        <v>114</v>
      </c>
      <c r="C112" s="3" t="s">
        <v>115</v>
      </c>
      <c r="D112" s="7">
        <v>1</v>
      </c>
      <c r="E112" s="9" t="s">
        <v>31</v>
      </c>
      <c r="F112" s="7">
        <v>0</v>
      </c>
      <c r="G112" s="7">
        <v>0</v>
      </c>
      <c r="H112" s="7">
        <f t="shared" si="4"/>
        <v>0</v>
      </c>
      <c r="I112" s="7">
        <f t="shared" si="5"/>
        <v>0</v>
      </c>
    </row>
    <row r="113" spans="1:9" ht="33.75" x14ac:dyDescent="0.2">
      <c r="A113" s="3">
        <v>12</v>
      </c>
      <c r="B113" s="3" t="s">
        <v>116</v>
      </c>
      <c r="C113" s="3" t="s">
        <v>117</v>
      </c>
      <c r="D113" s="7">
        <v>1</v>
      </c>
      <c r="E113" s="9" t="s">
        <v>31</v>
      </c>
      <c r="F113" s="7">
        <v>0</v>
      </c>
      <c r="G113" s="7">
        <v>0</v>
      </c>
      <c r="H113" s="7">
        <f t="shared" si="4"/>
        <v>0</v>
      </c>
      <c r="I113" s="7">
        <f t="shared" si="5"/>
        <v>0</v>
      </c>
    </row>
    <row r="114" spans="1:9" ht="33.75" x14ac:dyDescent="0.2">
      <c r="A114" s="3">
        <v>13</v>
      </c>
      <c r="B114" s="3" t="s">
        <v>118</v>
      </c>
      <c r="C114" s="3" t="s">
        <v>119</v>
      </c>
      <c r="D114" s="7">
        <v>1</v>
      </c>
      <c r="E114" s="9" t="s">
        <v>31</v>
      </c>
      <c r="F114" s="7">
        <v>0</v>
      </c>
      <c r="G114" s="7">
        <v>0</v>
      </c>
      <c r="H114" s="7">
        <f t="shared" si="4"/>
        <v>0</v>
      </c>
      <c r="I114" s="7">
        <f t="shared" si="5"/>
        <v>0</v>
      </c>
    </row>
    <row r="115" spans="1:9" ht="33.75" x14ac:dyDescent="0.2">
      <c r="A115" s="3">
        <v>14</v>
      </c>
      <c r="B115" s="3" t="s">
        <v>120</v>
      </c>
      <c r="C115" s="3" t="s">
        <v>121</v>
      </c>
      <c r="D115" s="7">
        <v>1</v>
      </c>
      <c r="E115" s="9" t="s">
        <v>31</v>
      </c>
      <c r="F115" s="7">
        <v>0</v>
      </c>
      <c r="G115" s="7">
        <v>0</v>
      </c>
      <c r="H115" s="7">
        <f t="shared" si="4"/>
        <v>0</v>
      </c>
      <c r="I115" s="7">
        <f t="shared" si="5"/>
        <v>0</v>
      </c>
    </row>
    <row r="116" spans="1:9" ht="33.75" x14ac:dyDescent="0.2">
      <c r="A116" s="3">
        <v>15</v>
      </c>
      <c r="B116" s="3" t="s">
        <v>122</v>
      </c>
      <c r="C116" s="3" t="s">
        <v>123</v>
      </c>
      <c r="D116" s="7">
        <v>1</v>
      </c>
      <c r="E116" s="9" t="s">
        <v>31</v>
      </c>
      <c r="F116" s="7">
        <v>0</v>
      </c>
      <c r="G116" s="7">
        <v>0</v>
      </c>
      <c r="H116" s="7">
        <f t="shared" si="4"/>
        <v>0</v>
      </c>
      <c r="I116" s="7">
        <f t="shared" si="5"/>
        <v>0</v>
      </c>
    </row>
    <row r="117" spans="1:9" ht="33.75" x14ac:dyDescent="0.2">
      <c r="A117" s="3">
        <v>16</v>
      </c>
      <c r="B117" s="3" t="s">
        <v>124</v>
      </c>
      <c r="C117" s="3" t="s">
        <v>125</v>
      </c>
      <c r="D117" s="7">
        <v>1</v>
      </c>
      <c r="E117" s="9" t="s">
        <v>31</v>
      </c>
      <c r="F117" s="7">
        <v>0</v>
      </c>
      <c r="G117" s="7">
        <v>0</v>
      </c>
      <c r="H117" s="7">
        <f t="shared" si="4"/>
        <v>0</v>
      </c>
      <c r="I117" s="7">
        <f t="shared" si="5"/>
        <v>0</v>
      </c>
    </row>
    <row r="118" spans="1:9" ht="33.75" x14ac:dyDescent="0.2">
      <c r="A118" s="3">
        <v>17</v>
      </c>
      <c r="B118" s="3" t="s">
        <v>126</v>
      </c>
      <c r="C118" s="3" t="s">
        <v>127</v>
      </c>
      <c r="D118" s="7">
        <v>1</v>
      </c>
      <c r="E118" s="9" t="s">
        <v>31</v>
      </c>
      <c r="F118" s="7">
        <v>0</v>
      </c>
      <c r="G118" s="7">
        <v>0</v>
      </c>
      <c r="H118" s="7">
        <f t="shared" si="4"/>
        <v>0</v>
      </c>
      <c r="I118" s="7">
        <f t="shared" si="5"/>
        <v>0</v>
      </c>
    </row>
    <row r="119" spans="1:9" ht="33.75" x14ac:dyDescent="0.2">
      <c r="A119" s="3">
        <v>18</v>
      </c>
      <c r="B119" s="3" t="s">
        <v>128</v>
      </c>
      <c r="C119" s="3" t="s">
        <v>129</v>
      </c>
      <c r="D119" s="7">
        <v>1</v>
      </c>
      <c r="E119" s="9" t="s">
        <v>31</v>
      </c>
      <c r="F119" s="7">
        <v>0</v>
      </c>
      <c r="G119" s="7">
        <v>0</v>
      </c>
      <c r="H119" s="7">
        <f t="shared" si="4"/>
        <v>0</v>
      </c>
      <c r="I119" s="7">
        <f t="shared" si="5"/>
        <v>0</v>
      </c>
    </row>
    <row r="120" spans="1:9" ht="33.75" x14ac:dyDescent="0.2">
      <c r="A120" s="3">
        <v>19</v>
      </c>
      <c r="B120" s="3" t="s">
        <v>130</v>
      </c>
      <c r="C120" s="3" t="s">
        <v>131</v>
      </c>
      <c r="D120" s="7">
        <v>1</v>
      </c>
      <c r="E120" s="9" t="s">
        <v>31</v>
      </c>
      <c r="F120" s="7">
        <v>0</v>
      </c>
      <c r="G120" s="7">
        <v>0</v>
      </c>
      <c r="H120" s="7">
        <f t="shared" si="4"/>
        <v>0</v>
      </c>
      <c r="I120" s="7">
        <f t="shared" si="5"/>
        <v>0</v>
      </c>
    </row>
    <row r="121" spans="1:9" ht="33.75" x14ac:dyDescent="0.2">
      <c r="A121" s="3">
        <v>20</v>
      </c>
      <c r="B121" s="3" t="s">
        <v>132</v>
      </c>
      <c r="C121" s="3" t="s">
        <v>133</v>
      </c>
      <c r="D121" s="7">
        <v>1</v>
      </c>
      <c r="E121" s="9" t="s">
        <v>31</v>
      </c>
      <c r="F121" s="7">
        <v>0</v>
      </c>
      <c r="G121" s="7">
        <v>0</v>
      </c>
      <c r="H121" s="7">
        <f t="shared" si="4"/>
        <v>0</v>
      </c>
      <c r="I121" s="7">
        <f t="shared" si="5"/>
        <v>0</v>
      </c>
    </row>
    <row r="122" spans="1:9" ht="33.75" x14ac:dyDescent="0.2">
      <c r="A122" s="3">
        <v>21</v>
      </c>
      <c r="B122" s="3" t="s">
        <v>134</v>
      </c>
      <c r="C122" s="3" t="s">
        <v>135</v>
      </c>
      <c r="D122" s="7">
        <v>1</v>
      </c>
      <c r="E122" s="9" t="s">
        <v>31</v>
      </c>
      <c r="F122" s="7">
        <v>0</v>
      </c>
      <c r="G122" s="7">
        <v>0</v>
      </c>
      <c r="H122" s="7">
        <f t="shared" si="4"/>
        <v>0</v>
      </c>
      <c r="I122" s="7">
        <f t="shared" si="5"/>
        <v>0</v>
      </c>
    </row>
    <row r="123" spans="1:9" ht="33.75" x14ac:dyDescent="0.2">
      <c r="A123" s="3">
        <v>22</v>
      </c>
      <c r="B123" s="3" t="s">
        <v>136</v>
      </c>
      <c r="C123" s="3" t="s">
        <v>137</v>
      </c>
      <c r="D123" s="7">
        <v>1</v>
      </c>
      <c r="E123" s="9" t="s">
        <v>31</v>
      </c>
      <c r="F123" s="7">
        <v>0</v>
      </c>
      <c r="G123" s="7">
        <v>0</v>
      </c>
      <c r="H123" s="7">
        <f t="shared" si="4"/>
        <v>0</v>
      </c>
      <c r="I123" s="7">
        <f t="shared" si="5"/>
        <v>0</v>
      </c>
    </row>
    <row r="124" spans="1:9" ht="33.75" x14ac:dyDescent="0.2">
      <c r="A124" s="3">
        <v>23</v>
      </c>
      <c r="B124" s="3" t="s">
        <v>138</v>
      </c>
      <c r="C124" s="3" t="s">
        <v>139</v>
      </c>
      <c r="D124" s="7">
        <v>1</v>
      </c>
      <c r="E124" s="9" t="s">
        <v>31</v>
      </c>
      <c r="F124" s="7">
        <v>0</v>
      </c>
      <c r="G124" s="7">
        <v>0</v>
      </c>
      <c r="H124" s="7">
        <f t="shared" si="4"/>
        <v>0</v>
      </c>
      <c r="I124" s="7">
        <f t="shared" si="5"/>
        <v>0</v>
      </c>
    </row>
    <row r="125" spans="1:9" ht="33.75" x14ac:dyDescent="0.2">
      <c r="A125" s="3">
        <v>24</v>
      </c>
      <c r="B125" s="3" t="s">
        <v>140</v>
      </c>
      <c r="C125" s="3" t="s">
        <v>141</v>
      </c>
      <c r="D125" s="7">
        <v>1</v>
      </c>
      <c r="E125" s="9" t="s">
        <v>31</v>
      </c>
      <c r="F125" s="7">
        <v>0</v>
      </c>
      <c r="G125" s="7">
        <v>0</v>
      </c>
      <c r="H125" s="7">
        <f t="shared" si="4"/>
        <v>0</v>
      </c>
      <c r="I125" s="7">
        <f t="shared" si="5"/>
        <v>0</v>
      </c>
    </row>
    <row r="126" spans="1:9" ht="33.75" x14ac:dyDescent="0.2">
      <c r="A126" s="3">
        <v>25</v>
      </c>
      <c r="B126" s="3" t="s">
        <v>142</v>
      </c>
      <c r="C126" s="3" t="s">
        <v>143</v>
      </c>
      <c r="D126" s="7">
        <v>1</v>
      </c>
      <c r="E126" s="9" t="s">
        <v>31</v>
      </c>
      <c r="F126" s="7">
        <v>0</v>
      </c>
      <c r="G126" s="7">
        <v>0</v>
      </c>
      <c r="H126" s="7">
        <f t="shared" si="4"/>
        <v>0</v>
      </c>
      <c r="I126" s="7">
        <f t="shared" si="5"/>
        <v>0</v>
      </c>
    </row>
    <row r="127" spans="1:9" ht="33.75" x14ac:dyDescent="0.2">
      <c r="A127" s="3">
        <v>26</v>
      </c>
      <c r="B127" s="3" t="s">
        <v>144</v>
      </c>
      <c r="C127" s="3" t="s">
        <v>145</v>
      </c>
      <c r="D127" s="7">
        <v>1</v>
      </c>
      <c r="E127" s="9" t="s">
        <v>31</v>
      </c>
      <c r="F127" s="7">
        <v>0</v>
      </c>
      <c r="G127" s="7">
        <v>0</v>
      </c>
      <c r="H127" s="7">
        <f t="shared" si="4"/>
        <v>0</v>
      </c>
      <c r="I127" s="7">
        <f t="shared" si="5"/>
        <v>0</v>
      </c>
    </row>
    <row r="128" spans="1:9" ht="33.75" x14ac:dyDescent="0.2">
      <c r="A128" s="3">
        <v>27</v>
      </c>
      <c r="B128" s="3" t="s">
        <v>146</v>
      </c>
      <c r="C128" s="3" t="s">
        <v>147</v>
      </c>
      <c r="D128" s="7">
        <v>1</v>
      </c>
      <c r="E128" s="9" t="s">
        <v>31</v>
      </c>
      <c r="F128" s="7">
        <v>0</v>
      </c>
      <c r="G128" s="7">
        <v>0</v>
      </c>
      <c r="H128" s="7">
        <f t="shared" si="4"/>
        <v>0</v>
      </c>
      <c r="I128" s="7">
        <f t="shared" si="5"/>
        <v>0</v>
      </c>
    </row>
    <row r="129" spans="1:9" ht="33.75" x14ac:dyDescent="0.2">
      <c r="A129" s="3">
        <v>28</v>
      </c>
      <c r="B129" s="3" t="s">
        <v>148</v>
      </c>
      <c r="C129" s="3" t="s">
        <v>149</v>
      </c>
      <c r="D129" s="7">
        <v>1</v>
      </c>
      <c r="E129" s="9" t="s">
        <v>31</v>
      </c>
      <c r="F129" s="7">
        <v>0</v>
      </c>
      <c r="G129" s="7">
        <v>0</v>
      </c>
      <c r="H129" s="7">
        <f t="shared" si="4"/>
        <v>0</v>
      </c>
      <c r="I129" s="7">
        <f t="shared" si="5"/>
        <v>0</v>
      </c>
    </row>
    <row r="130" spans="1:9" ht="33.75" x14ac:dyDescent="0.2">
      <c r="A130" s="3">
        <v>29</v>
      </c>
      <c r="B130" s="3" t="s">
        <v>150</v>
      </c>
      <c r="C130" s="3" t="s">
        <v>151</v>
      </c>
      <c r="D130" s="7">
        <v>1</v>
      </c>
      <c r="E130" s="9" t="s">
        <v>31</v>
      </c>
      <c r="F130" s="7">
        <v>0</v>
      </c>
      <c r="G130" s="7">
        <v>0</v>
      </c>
      <c r="H130" s="7">
        <f t="shared" si="4"/>
        <v>0</v>
      </c>
      <c r="I130" s="7">
        <f t="shared" si="5"/>
        <v>0</v>
      </c>
    </row>
    <row r="131" spans="1:9" ht="33.75" x14ac:dyDescent="0.2">
      <c r="A131" s="3">
        <v>30</v>
      </c>
      <c r="B131" s="3" t="s">
        <v>152</v>
      </c>
      <c r="C131" s="3" t="s">
        <v>153</v>
      </c>
      <c r="D131" s="7">
        <v>1</v>
      </c>
      <c r="E131" s="9" t="s">
        <v>31</v>
      </c>
      <c r="F131" s="7">
        <v>0</v>
      </c>
      <c r="G131" s="7">
        <v>0</v>
      </c>
      <c r="H131" s="7">
        <f t="shared" si="4"/>
        <v>0</v>
      </c>
      <c r="I131" s="7">
        <f t="shared" si="5"/>
        <v>0</v>
      </c>
    </row>
    <row r="132" spans="1:9" ht="33.75" x14ac:dyDescent="0.2">
      <c r="A132" s="3">
        <v>31</v>
      </c>
      <c r="B132" s="3" t="s">
        <v>154</v>
      </c>
      <c r="C132" s="3" t="s">
        <v>155</v>
      </c>
      <c r="D132" s="7">
        <v>1</v>
      </c>
      <c r="E132" s="9" t="s">
        <v>31</v>
      </c>
      <c r="F132" s="7">
        <v>0</v>
      </c>
      <c r="G132" s="7">
        <v>0</v>
      </c>
      <c r="H132" s="7">
        <f t="shared" si="4"/>
        <v>0</v>
      </c>
      <c r="I132" s="7">
        <f t="shared" si="5"/>
        <v>0</v>
      </c>
    </row>
    <row r="133" spans="1:9" ht="33.75" x14ac:dyDescent="0.2">
      <c r="A133" s="3">
        <v>32</v>
      </c>
      <c r="B133" s="3" t="s">
        <v>156</v>
      </c>
      <c r="C133" s="3" t="s">
        <v>157</v>
      </c>
      <c r="D133" s="7">
        <v>1</v>
      </c>
      <c r="E133" s="9" t="s">
        <v>31</v>
      </c>
      <c r="F133" s="7">
        <v>0</v>
      </c>
      <c r="G133" s="7">
        <v>0</v>
      </c>
      <c r="H133" s="7">
        <f t="shared" si="4"/>
        <v>0</v>
      </c>
      <c r="I133" s="7">
        <f t="shared" si="5"/>
        <v>0</v>
      </c>
    </row>
    <row r="134" spans="1:9" ht="33.75" x14ac:dyDescent="0.2">
      <c r="A134" s="3">
        <v>33</v>
      </c>
      <c r="B134" s="3" t="s">
        <v>158</v>
      </c>
      <c r="C134" s="3" t="s">
        <v>159</v>
      </c>
      <c r="D134" s="7">
        <v>1</v>
      </c>
      <c r="E134" s="9" t="s">
        <v>31</v>
      </c>
      <c r="F134" s="7">
        <v>0</v>
      </c>
      <c r="G134" s="7">
        <v>0</v>
      </c>
      <c r="H134" s="7">
        <f t="shared" si="4"/>
        <v>0</v>
      </c>
      <c r="I134" s="7">
        <f t="shared" si="5"/>
        <v>0</v>
      </c>
    </row>
    <row r="135" spans="1:9" ht="33.75" x14ac:dyDescent="0.2">
      <c r="A135" s="3">
        <v>34</v>
      </c>
      <c r="B135" s="3" t="s">
        <v>160</v>
      </c>
      <c r="C135" s="3" t="s">
        <v>161</v>
      </c>
      <c r="D135" s="7">
        <v>1</v>
      </c>
      <c r="E135" s="9" t="s">
        <v>31</v>
      </c>
      <c r="F135" s="7">
        <v>0</v>
      </c>
      <c r="G135" s="7">
        <v>0</v>
      </c>
      <c r="H135" s="7">
        <f t="shared" si="4"/>
        <v>0</v>
      </c>
      <c r="I135" s="7">
        <f t="shared" si="5"/>
        <v>0</v>
      </c>
    </row>
    <row r="136" spans="1:9" ht="33.75" x14ac:dyDescent="0.2">
      <c r="A136" s="3">
        <v>35</v>
      </c>
      <c r="B136" s="3" t="s">
        <v>162</v>
      </c>
      <c r="C136" s="3" t="s">
        <v>163</v>
      </c>
      <c r="D136" s="7">
        <v>1</v>
      </c>
      <c r="E136" s="9" t="s">
        <v>31</v>
      </c>
      <c r="F136" s="7">
        <v>0</v>
      </c>
      <c r="G136" s="7">
        <v>0</v>
      </c>
      <c r="H136" s="7">
        <f t="shared" si="4"/>
        <v>0</v>
      </c>
      <c r="I136" s="7">
        <f t="shared" si="5"/>
        <v>0</v>
      </c>
    </row>
    <row r="137" spans="1:9" ht="33.75" x14ac:dyDescent="0.2">
      <c r="A137" s="3">
        <v>36</v>
      </c>
      <c r="B137" s="3" t="s">
        <v>164</v>
      </c>
      <c r="C137" s="3" t="s">
        <v>165</v>
      </c>
      <c r="D137" s="7">
        <v>1</v>
      </c>
      <c r="E137" s="9" t="s">
        <v>31</v>
      </c>
      <c r="F137" s="7">
        <v>0</v>
      </c>
      <c r="G137" s="7">
        <v>0</v>
      </c>
      <c r="H137" s="7">
        <f t="shared" si="4"/>
        <v>0</v>
      </c>
      <c r="I137" s="7">
        <f t="shared" si="5"/>
        <v>0</v>
      </c>
    </row>
    <row r="138" spans="1:9" ht="33.75" x14ac:dyDescent="0.2">
      <c r="A138" s="3">
        <v>37</v>
      </c>
      <c r="B138" s="3" t="s">
        <v>166</v>
      </c>
      <c r="C138" s="3" t="s">
        <v>167</v>
      </c>
      <c r="D138" s="7">
        <v>1</v>
      </c>
      <c r="E138" s="9" t="s">
        <v>31</v>
      </c>
      <c r="F138" s="7">
        <v>0</v>
      </c>
      <c r="G138" s="7">
        <v>0</v>
      </c>
      <c r="H138" s="7">
        <f t="shared" si="4"/>
        <v>0</v>
      </c>
      <c r="I138" s="7">
        <f t="shared" si="5"/>
        <v>0</v>
      </c>
    </row>
    <row r="139" spans="1:9" ht="33.75" x14ac:dyDescent="0.2">
      <c r="A139" s="3">
        <v>38</v>
      </c>
      <c r="B139" s="3" t="s">
        <v>168</v>
      </c>
      <c r="C139" s="3" t="s">
        <v>169</v>
      </c>
      <c r="D139" s="7">
        <v>1</v>
      </c>
      <c r="E139" s="9" t="s">
        <v>31</v>
      </c>
      <c r="F139" s="7">
        <v>0</v>
      </c>
      <c r="G139" s="7">
        <v>0</v>
      </c>
      <c r="H139" s="7">
        <f t="shared" si="4"/>
        <v>0</v>
      </c>
      <c r="I139" s="7">
        <f t="shared" si="5"/>
        <v>0</v>
      </c>
    </row>
    <row r="140" spans="1:9" ht="33.75" x14ac:dyDescent="0.2">
      <c r="A140" s="3">
        <v>39</v>
      </c>
      <c r="B140" s="3" t="s">
        <v>170</v>
      </c>
      <c r="C140" s="3" t="s">
        <v>171</v>
      </c>
      <c r="D140" s="7">
        <v>1</v>
      </c>
      <c r="E140" s="9" t="s">
        <v>31</v>
      </c>
      <c r="F140" s="7">
        <v>0</v>
      </c>
      <c r="G140" s="7">
        <v>0</v>
      </c>
      <c r="H140" s="7">
        <f t="shared" si="4"/>
        <v>0</v>
      </c>
      <c r="I140" s="7">
        <f t="shared" si="5"/>
        <v>0</v>
      </c>
    </row>
    <row r="141" spans="1:9" ht="15" x14ac:dyDescent="0.2">
      <c r="A141" s="2"/>
      <c r="B141" s="2"/>
      <c r="C141" s="4" t="s">
        <v>26</v>
      </c>
      <c r="D141" s="10"/>
      <c r="E141" s="10"/>
      <c r="F141" s="10"/>
      <c r="G141" s="10"/>
      <c r="H141" s="5">
        <f>SUM(H102:H140)</f>
        <v>0</v>
      </c>
      <c r="I141" s="5">
        <f>SUM(I102:I140)</f>
        <v>0</v>
      </c>
    </row>
    <row r="143" spans="1:9" ht="15" x14ac:dyDescent="0.2">
      <c r="A143" s="2"/>
      <c r="B143" s="2"/>
      <c r="C143" s="4" t="s">
        <v>11</v>
      </c>
    </row>
    <row r="144" spans="1:9" ht="21" x14ac:dyDescent="0.2">
      <c r="A144" s="4" t="s">
        <v>14</v>
      </c>
      <c r="B144" s="4" t="s">
        <v>15</v>
      </c>
      <c r="C144" s="4" t="s">
        <v>16</v>
      </c>
      <c r="D144" s="5" t="s">
        <v>17</v>
      </c>
      <c r="E144" s="8" t="s">
        <v>18</v>
      </c>
      <c r="F144" s="5" t="s">
        <v>19</v>
      </c>
      <c r="G144" s="5" t="s">
        <v>20</v>
      </c>
      <c r="H144" s="5" t="s">
        <v>21</v>
      </c>
      <c r="I144" s="5" t="s">
        <v>22</v>
      </c>
    </row>
    <row r="145" spans="1:9" x14ac:dyDescent="0.2">
      <c r="A145" s="52">
        <v>1</v>
      </c>
      <c r="B145" s="52" t="s">
        <v>307</v>
      </c>
      <c r="C145" s="52" t="s">
        <v>308</v>
      </c>
      <c r="D145" s="53">
        <v>695</v>
      </c>
      <c r="E145" s="54" t="s">
        <v>29</v>
      </c>
      <c r="F145" s="53">
        <v>500</v>
      </c>
      <c r="G145" s="53">
        <v>425</v>
      </c>
      <c r="H145" s="53">
        <f>D145*F145</f>
        <v>347500</v>
      </c>
      <c r="I145" s="53">
        <f>D145*G145</f>
        <v>295375</v>
      </c>
    </row>
    <row r="146" spans="1:9" ht="45" x14ac:dyDescent="0.2">
      <c r="A146" s="3">
        <v>2</v>
      </c>
      <c r="B146" s="3" t="s">
        <v>172</v>
      </c>
      <c r="C146" s="3" t="s">
        <v>173</v>
      </c>
      <c r="D146" s="7">
        <v>695</v>
      </c>
      <c r="E146" s="9" t="s">
        <v>29</v>
      </c>
      <c r="F146" s="7">
        <v>0</v>
      </c>
      <c r="G146" s="7">
        <v>0</v>
      </c>
      <c r="H146" s="7">
        <f>D146*F146</f>
        <v>0</v>
      </c>
      <c r="I146" s="7">
        <f>D146*G146</f>
        <v>0</v>
      </c>
    </row>
    <row r="147" spans="1:9" ht="15" x14ac:dyDescent="0.2">
      <c r="A147" s="2"/>
      <c r="B147" s="2"/>
      <c r="C147" s="3" t="s">
        <v>174</v>
      </c>
    </row>
    <row r="148" spans="1:9" ht="15" x14ac:dyDescent="0.2">
      <c r="A148" s="2"/>
      <c r="B148" s="2"/>
      <c r="C148" s="4" t="s">
        <v>26</v>
      </c>
      <c r="D148" s="10"/>
      <c r="E148" s="10"/>
      <c r="F148" s="10"/>
      <c r="G148" s="10"/>
      <c r="H148" s="5">
        <f>SUM(H146:H147)</f>
        <v>0</v>
      </c>
      <c r="I148" s="5">
        <f>SUM(I146:I147)</f>
        <v>0</v>
      </c>
    </row>
    <row r="150" spans="1:9" ht="15" x14ac:dyDescent="0.2">
      <c r="A150" s="2"/>
      <c r="B150" s="2"/>
      <c r="C150" s="4" t="s">
        <v>12</v>
      </c>
    </row>
    <row r="151" spans="1:9" ht="21" x14ac:dyDescent="0.2">
      <c r="A151" s="4" t="s">
        <v>14</v>
      </c>
      <c r="B151" s="4" t="s">
        <v>15</v>
      </c>
      <c r="C151" s="4" t="s">
        <v>16</v>
      </c>
      <c r="D151" s="5" t="s">
        <v>17</v>
      </c>
      <c r="E151" s="8" t="s">
        <v>18</v>
      </c>
      <c r="F151" s="5" t="s">
        <v>19</v>
      </c>
      <c r="G151" s="5" t="s">
        <v>20</v>
      </c>
      <c r="H151" s="5" t="s">
        <v>21</v>
      </c>
      <c r="I151" s="5" t="s">
        <v>22</v>
      </c>
    </row>
    <row r="152" spans="1:9" ht="45" x14ac:dyDescent="0.2">
      <c r="A152" s="3">
        <v>1</v>
      </c>
      <c r="B152" s="3" t="s">
        <v>175</v>
      </c>
      <c r="C152" s="3" t="s">
        <v>176</v>
      </c>
      <c r="D152" s="7">
        <v>40</v>
      </c>
      <c r="E152" s="9" t="s">
        <v>29</v>
      </c>
      <c r="F152" s="7">
        <v>0</v>
      </c>
      <c r="G152" s="7">
        <v>0</v>
      </c>
      <c r="H152" s="7">
        <f>D152*F152</f>
        <v>0</v>
      </c>
      <c r="I152" s="7">
        <f>D152*G152</f>
        <v>0</v>
      </c>
    </row>
    <row r="153" spans="1:9" ht="45" x14ac:dyDescent="0.2">
      <c r="A153" s="2"/>
      <c r="B153" s="2"/>
      <c r="C153" s="3" t="s">
        <v>177</v>
      </c>
    </row>
    <row r="154" spans="1:9" ht="45" x14ac:dyDescent="0.2">
      <c r="A154" s="3">
        <v>2</v>
      </c>
      <c r="B154" s="3" t="s">
        <v>178</v>
      </c>
      <c r="C154" s="3" t="s">
        <v>179</v>
      </c>
      <c r="D154" s="7">
        <v>34</v>
      </c>
      <c r="E154" s="9" t="s">
        <v>180</v>
      </c>
      <c r="F154" s="7">
        <v>0</v>
      </c>
      <c r="G154" s="7">
        <v>0</v>
      </c>
      <c r="H154" s="7">
        <f>D154*F154</f>
        <v>0</v>
      </c>
      <c r="I154" s="7">
        <f>D154*G154</f>
        <v>0</v>
      </c>
    </row>
    <row r="155" spans="1:9" ht="22.5" x14ac:dyDescent="0.2">
      <c r="A155" s="2"/>
      <c r="B155" s="2"/>
      <c r="C155" s="3" t="s">
        <v>181</v>
      </c>
    </row>
    <row r="156" spans="1:9" ht="45" x14ac:dyDescent="0.2">
      <c r="A156" s="3">
        <v>3</v>
      </c>
      <c r="B156" s="3" t="s">
        <v>182</v>
      </c>
      <c r="C156" s="3" t="s">
        <v>183</v>
      </c>
      <c r="D156" s="7">
        <v>63</v>
      </c>
      <c r="E156" s="9" t="s">
        <v>180</v>
      </c>
      <c r="F156" s="7">
        <v>0</v>
      </c>
      <c r="G156" s="7">
        <v>0</v>
      </c>
      <c r="H156" s="7">
        <f>D156*F156</f>
        <v>0</v>
      </c>
      <c r="I156" s="7">
        <f>D156*G156</f>
        <v>0</v>
      </c>
    </row>
    <row r="157" spans="1:9" ht="22.5" x14ac:dyDescent="0.2">
      <c r="A157" s="2"/>
      <c r="B157" s="2"/>
      <c r="C157" s="3" t="s">
        <v>184</v>
      </c>
    </row>
    <row r="158" spans="1:9" ht="45" x14ac:dyDescent="0.2">
      <c r="A158" s="3">
        <v>4</v>
      </c>
      <c r="B158" s="3" t="s">
        <v>185</v>
      </c>
      <c r="C158" s="3" t="s">
        <v>186</v>
      </c>
      <c r="D158" s="7">
        <v>97</v>
      </c>
      <c r="E158" s="9" t="s">
        <v>180</v>
      </c>
      <c r="F158" s="7">
        <v>0</v>
      </c>
      <c r="G158" s="7">
        <v>0</v>
      </c>
      <c r="H158" s="7">
        <f>D158*F158</f>
        <v>0</v>
      </c>
      <c r="I158" s="7">
        <f>D158*G158</f>
        <v>0</v>
      </c>
    </row>
    <row r="159" spans="1:9" ht="45" x14ac:dyDescent="0.2">
      <c r="A159" s="2"/>
      <c r="B159" s="2"/>
      <c r="C159" s="3" t="s">
        <v>187</v>
      </c>
    </row>
    <row r="160" spans="1:9" ht="22.5" x14ac:dyDescent="0.2">
      <c r="A160" s="2"/>
      <c r="B160" s="2"/>
      <c r="C160" s="3" t="s">
        <v>188</v>
      </c>
    </row>
    <row r="161" spans="1:9" ht="45" x14ac:dyDescent="0.2">
      <c r="A161" s="3">
        <v>5</v>
      </c>
      <c r="B161" s="3" t="s">
        <v>189</v>
      </c>
      <c r="C161" s="3" t="s">
        <v>190</v>
      </c>
      <c r="D161" s="7">
        <v>97</v>
      </c>
      <c r="E161" s="9" t="s">
        <v>180</v>
      </c>
      <c r="F161" s="7">
        <v>0</v>
      </c>
      <c r="G161" s="7">
        <v>0</v>
      </c>
      <c r="H161" s="7">
        <f>D161*F161</f>
        <v>0</v>
      </c>
      <c r="I161" s="7">
        <f>D161*G161</f>
        <v>0</v>
      </c>
    </row>
    <row r="162" spans="1:9" ht="33.75" x14ac:dyDescent="0.2">
      <c r="A162" s="2"/>
      <c r="B162" s="2"/>
      <c r="C162" s="3" t="s">
        <v>191</v>
      </c>
    </row>
    <row r="163" spans="1:9" ht="15" x14ac:dyDescent="0.2">
      <c r="A163" s="2"/>
      <c r="B163" s="2"/>
      <c r="C163" s="4" t="s">
        <v>26</v>
      </c>
      <c r="D163" s="10"/>
      <c r="E163" s="10"/>
      <c r="F163" s="10"/>
      <c r="G163" s="10"/>
      <c r="H163" s="5">
        <f>SUM(H152:H162)</f>
        <v>0</v>
      </c>
      <c r="I163" s="5">
        <f>SUM(I152:I162)</f>
        <v>0</v>
      </c>
    </row>
  </sheetData>
  <mergeCells count="5">
    <mergeCell ref="D16:E16"/>
    <mergeCell ref="D17:E17"/>
    <mergeCell ref="D18:E18"/>
    <mergeCell ref="D19:E19"/>
    <mergeCell ref="D20:E20"/>
  </mergeCells>
  <pageMargins left="0.75" right="0.75" top="1" bottom="1" header="0.5" footer="0.5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="70" zoomScaleNormal="70" workbookViewId="0">
      <selection activeCell="J59" sqref="J59"/>
    </sheetView>
  </sheetViews>
  <sheetFormatPr defaultRowHeight="15" x14ac:dyDescent="0.25"/>
  <cols>
    <col min="1" max="1" width="5.140625" customWidth="1"/>
    <col min="2" max="2" width="17.7109375" customWidth="1"/>
    <col min="3" max="3" width="60.85546875" customWidth="1"/>
    <col min="4" max="4" width="9.5703125" customWidth="1"/>
    <col min="5" max="5" width="3.42578125" customWidth="1"/>
    <col min="6" max="6" width="20.42578125" customWidth="1"/>
    <col min="7" max="7" width="5.42578125" customWidth="1"/>
    <col min="8" max="8" width="18.42578125" customWidth="1"/>
    <col min="9" max="9" width="5.42578125" customWidth="1"/>
    <col min="10" max="11" width="17.28515625" customWidth="1"/>
  </cols>
  <sheetData>
    <row r="1" spans="1:11" ht="18.75" x14ac:dyDescent="0.25">
      <c r="A1" s="74" t="s">
        <v>193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 x14ac:dyDescent="0.25">
      <c r="A2" s="11"/>
      <c r="B2" s="12"/>
      <c r="C2" s="13"/>
      <c r="D2" s="14"/>
      <c r="E2" s="14"/>
      <c r="F2" s="15"/>
      <c r="G2" s="14"/>
      <c r="H2" s="15"/>
      <c r="I2" s="14"/>
      <c r="J2" s="15"/>
      <c r="K2" s="15"/>
    </row>
    <row r="3" spans="1:11" ht="15.75" x14ac:dyDescent="0.25">
      <c r="A3" s="11"/>
      <c r="B3" s="12"/>
      <c r="C3" s="13"/>
      <c r="D3" s="68" t="s">
        <v>194</v>
      </c>
      <c r="E3" s="68"/>
      <c r="F3" s="68" t="s">
        <v>195</v>
      </c>
      <c r="G3" s="68"/>
      <c r="H3" s="68" t="s">
        <v>196</v>
      </c>
      <c r="I3" s="68"/>
      <c r="J3" s="15" t="s">
        <v>197</v>
      </c>
      <c r="K3" s="15" t="s">
        <v>198</v>
      </c>
    </row>
    <row r="4" spans="1:11" ht="31.5" x14ac:dyDescent="0.25">
      <c r="A4" s="11" t="s">
        <v>199</v>
      </c>
      <c r="B4" s="12"/>
      <c r="C4" s="16" t="s">
        <v>200</v>
      </c>
      <c r="D4" s="17"/>
      <c r="E4" s="18"/>
      <c r="F4" s="15"/>
      <c r="G4" s="19"/>
      <c r="H4" s="15"/>
      <c r="I4" s="19"/>
      <c r="J4" s="15"/>
      <c r="K4" s="15"/>
    </row>
    <row r="5" spans="1:11" ht="63" x14ac:dyDescent="0.25">
      <c r="A5" s="11">
        <v>1</v>
      </c>
      <c r="B5" s="12" t="s">
        <v>201</v>
      </c>
      <c r="C5" s="20" t="s">
        <v>203</v>
      </c>
      <c r="D5" s="17">
        <v>730</v>
      </c>
      <c r="E5" s="18" t="s">
        <v>43</v>
      </c>
      <c r="F5" s="15">
        <v>0</v>
      </c>
      <c r="G5" s="19" t="s">
        <v>202</v>
      </c>
      <c r="H5" s="15">
        <v>0</v>
      </c>
      <c r="I5" s="19" t="s">
        <v>202</v>
      </c>
      <c r="J5" s="15">
        <f t="shared" ref="J5:J7" si="0">D5*F5</f>
        <v>0</v>
      </c>
      <c r="K5" s="15">
        <f t="shared" ref="K5:K7" si="1">D5*H5</f>
        <v>0</v>
      </c>
    </row>
    <row r="6" spans="1:11" ht="63" x14ac:dyDescent="0.25">
      <c r="A6" s="11">
        <f>A5+1</f>
        <v>2</v>
      </c>
      <c r="B6" s="12"/>
      <c r="C6" s="20" t="s">
        <v>204</v>
      </c>
      <c r="D6" s="17">
        <v>730</v>
      </c>
      <c r="E6" s="18" t="s">
        <v>43</v>
      </c>
      <c r="F6" s="15">
        <v>0</v>
      </c>
      <c r="G6" s="19" t="s">
        <v>202</v>
      </c>
      <c r="H6" s="15">
        <v>0</v>
      </c>
      <c r="I6" s="19" t="s">
        <v>202</v>
      </c>
      <c r="J6" s="15">
        <f t="shared" si="0"/>
        <v>0</v>
      </c>
      <c r="K6" s="15">
        <f t="shared" si="1"/>
        <v>0</v>
      </c>
    </row>
    <row r="7" spans="1:11" ht="31.5" x14ac:dyDescent="0.25">
      <c r="A7" s="11">
        <f>A6+1</f>
        <v>3</v>
      </c>
      <c r="B7" s="12" t="s">
        <v>201</v>
      </c>
      <c r="C7" s="27" t="s">
        <v>205</v>
      </c>
      <c r="D7" s="22">
        <v>1</v>
      </c>
      <c r="E7" s="23" t="s">
        <v>31</v>
      </c>
      <c r="F7" s="24">
        <v>0</v>
      </c>
      <c r="G7" s="25" t="s">
        <v>202</v>
      </c>
      <c r="H7" s="24">
        <v>0</v>
      </c>
      <c r="I7" s="25" t="s">
        <v>202</v>
      </c>
      <c r="J7" s="24">
        <f t="shared" si="0"/>
        <v>0</v>
      </c>
      <c r="K7" s="24">
        <f t="shared" si="1"/>
        <v>0</v>
      </c>
    </row>
    <row r="8" spans="1:11" ht="15.75" x14ac:dyDescent="0.25">
      <c r="A8" s="11"/>
      <c r="B8" s="12"/>
      <c r="C8" s="16" t="s">
        <v>206</v>
      </c>
      <c r="D8" s="17"/>
      <c r="E8" s="18"/>
      <c r="F8" s="15"/>
      <c r="G8" s="19"/>
      <c r="H8" s="15"/>
      <c r="I8" s="19"/>
      <c r="J8" s="15">
        <f>SUM(J5:J7)</f>
        <v>0</v>
      </c>
      <c r="K8" s="15">
        <f>SUM(K5:K7)</f>
        <v>0</v>
      </c>
    </row>
    <row r="9" spans="1:11" ht="15.75" x14ac:dyDescent="0.25">
      <c r="A9" s="11"/>
      <c r="B9" s="12"/>
      <c r="C9" s="20"/>
      <c r="D9" s="17"/>
      <c r="E9" s="18"/>
      <c r="F9" s="15"/>
      <c r="G9" s="19"/>
      <c r="H9" s="15"/>
      <c r="I9" s="19"/>
      <c r="J9" s="15"/>
      <c r="K9" s="15"/>
    </row>
    <row r="10" spans="1:11" ht="15.75" x14ac:dyDescent="0.25">
      <c r="A10" s="11"/>
      <c r="B10" s="12"/>
      <c r="C10" s="13"/>
      <c r="D10" s="68" t="s">
        <v>194</v>
      </c>
      <c r="E10" s="68"/>
      <c r="F10" s="68" t="s">
        <v>195</v>
      </c>
      <c r="G10" s="68"/>
      <c r="H10" s="68" t="s">
        <v>207</v>
      </c>
      <c r="I10" s="68"/>
      <c r="J10" s="15" t="s">
        <v>197</v>
      </c>
      <c r="K10" s="15" t="s">
        <v>198</v>
      </c>
    </row>
    <row r="11" spans="1:11" ht="15.75" x14ac:dyDescent="0.25">
      <c r="A11" s="11" t="s">
        <v>208</v>
      </c>
      <c r="B11" s="12"/>
      <c r="C11" s="26" t="s">
        <v>209</v>
      </c>
      <c r="D11" s="17"/>
      <c r="E11" s="14"/>
      <c r="F11" s="15"/>
      <c r="G11" s="19"/>
      <c r="H11" s="15"/>
      <c r="I11" s="19"/>
      <c r="J11" s="15"/>
      <c r="K11" s="15"/>
    </row>
    <row r="12" spans="1:11" ht="31.5" x14ac:dyDescent="0.25">
      <c r="A12" s="11">
        <v>1</v>
      </c>
      <c r="B12" s="21" t="s">
        <v>211</v>
      </c>
      <c r="C12" s="20" t="s">
        <v>212</v>
      </c>
      <c r="D12" s="17">
        <v>86</v>
      </c>
      <c r="E12" s="18" t="s">
        <v>43</v>
      </c>
      <c r="F12" s="15">
        <v>0</v>
      </c>
      <c r="G12" s="19" t="s">
        <v>202</v>
      </c>
      <c r="H12" s="15">
        <v>0</v>
      </c>
      <c r="I12" s="19" t="s">
        <v>202</v>
      </c>
      <c r="J12" s="15">
        <f t="shared" ref="J12:J13" si="2">D12*F12</f>
        <v>0</v>
      </c>
      <c r="K12" s="15">
        <f t="shared" ref="K12:K13" si="3">D12*H12</f>
        <v>0</v>
      </c>
    </row>
    <row r="13" spans="1:11" ht="31.5" x14ac:dyDescent="0.25">
      <c r="A13" s="11">
        <f t="shared" ref="A13:A15" si="4">A12+1</f>
        <v>2</v>
      </c>
      <c r="B13" s="21" t="s">
        <v>211</v>
      </c>
      <c r="C13" s="20" t="s">
        <v>213</v>
      </c>
      <c r="D13" s="17">
        <v>30</v>
      </c>
      <c r="E13" s="18" t="s">
        <v>43</v>
      </c>
      <c r="F13" s="15">
        <v>0</v>
      </c>
      <c r="G13" s="19" t="s">
        <v>202</v>
      </c>
      <c r="H13" s="15">
        <v>0</v>
      </c>
      <c r="I13" s="19" t="s">
        <v>202</v>
      </c>
      <c r="J13" s="15">
        <f t="shared" si="2"/>
        <v>0</v>
      </c>
      <c r="K13" s="15">
        <f t="shared" si="3"/>
        <v>0</v>
      </c>
    </row>
    <row r="14" spans="1:11" ht="47.25" x14ac:dyDescent="0.25">
      <c r="A14" s="11">
        <f t="shared" si="4"/>
        <v>3</v>
      </c>
      <c r="B14" s="21" t="s">
        <v>201</v>
      </c>
      <c r="C14" s="20" t="s">
        <v>214</v>
      </c>
      <c r="D14" s="17">
        <v>80</v>
      </c>
      <c r="E14" s="18" t="s">
        <v>31</v>
      </c>
      <c r="F14" s="15">
        <v>0</v>
      </c>
      <c r="G14" s="19" t="s">
        <v>202</v>
      </c>
      <c r="H14" s="15">
        <v>0</v>
      </c>
      <c r="I14" s="19" t="s">
        <v>202</v>
      </c>
      <c r="J14" s="15">
        <f>D14*F14</f>
        <v>0</v>
      </c>
      <c r="K14" s="15">
        <f>D14*H14</f>
        <v>0</v>
      </c>
    </row>
    <row r="15" spans="1:11" ht="34.5" x14ac:dyDescent="0.25">
      <c r="A15" s="11">
        <f t="shared" si="4"/>
        <v>4</v>
      </c>
      <c r="B15" s="21" t="s">
        <v>215</v>
      </c>
      <c r="C15" s="20" t="s">
        <v>216</v>
      </c>
      <c r="D15" s="17">
        <v>80</v>
      </c>
      <c r="E15" s="18" t="s">
        <v>31</v>
      </c>
      <c r="F15" s="15">
        <v>0</v>
      </c>
      <c r="G15" s="19" t="s">
        <v>202</v>
      </c>
      <c r="H15" s="15">
        <v>0</v>
      </c>
      <c r="I15" s="19" t="s">
        <v>202</v>
      </c>
      <c r="J15" s="15">
        <f>D15*F15</f>
        <v>0</v>
      </c>
      <c r="K15" s="15">
        <f>D15*H15</f>
        <v>0</v>
      </c>
    </row>
    <row r="16" spans="1:11" ht="47.25" x14ac:dyDescent="0.25">
      <c r="A16" s="11">
        <f>A15+1</f>
        <v>5</v>
      </c>
      <c r="B16" s="12" t="s">
        <v>201</v>
      </c>
      <c r="C16" s="27" t="s">
        <v>217</v>
      </c>
      <c r="D16" s="22">
        <v>52.5</v>
      </c>
      <c r="E16" s="23" t="s">
        <v>210</v>
      </c>
      <c r="F16" s="24">
        <v>0</v>
      </c>
      <c r="G16" s="25" t="s">
        <v>202</v>
      </c>
      <c r="H16" s="24">
        <v>0</v>
      </c>
      <c r="I16" s="25" t="s">
        <v>202</v>
      </c>
      <c r="J16" s="24">
        <f>D16*F16</f>
        <v>0</v>
      </c>
      <c r="K16" s="24">
        <f>D16*H16</f>
        <v>0</v>
      </c>
    </row>
    <row r="17" spans="1:11" ht="15.75" x14ac:dyDescent="0.25">
      <c r="A17" s="11"/>
      <c r="B17" s="12"/>
      <c r="C17" s="16" t="s">
        <v>219</v>
      </c>
      <c r="D17" s="17"/>
      <c r="E17" s="18"/>
      <c r="F17" s="15"/>
      <c r="G17" s="19"/>
      <c r="H17" s="15"/>
      <c r="I17" s="19"/>
      <c r="J17" s="15">
        <f>SUM(J12:J16)</f>
        <v>0</v>
      </c>
      <c r="K17" s="15">
        <f>SUM(K12:K16)</f>
        <v>0</v>
      </c>
    </row>
    <row r="18" spans="1:11" ht="15.75" x14ac:dyDescent="0.25">
      <c r="A18" s="11"/>
      <c r="B18" s="12"/>
      <c r="C18" s="16"/>
      <c r="D18" s="17"/>
      <c r="E18" s="18"/>
      <c r="F18" s="15"/>
      <c r="G18" s="19"/>
      <c r="H18" s="15"/>
      <c r="I18" s="19"/>
      <c r="J18" s="15"/>
      <c r="K18" s="15"/>
    </row>
    <row r="19" spans="1:11" ht="15.75" x14ac:dyDescent="0.25">
      <c r="A19" s="11"/>
      <c r="B19" s="12"/>
      <c r="C19" s="13"/>
      <c r="D19" s="68" t="s">
        <v>194</v>
      </c>
      <c r="E19" s="68"/>
      <c r="F19" s="68" t="s">
        <v>195</v>
      </c>
      <c r="G19" s="68"/>
      <c r="H19" s="68" t="s">
        <v>207</v>
      </c>
      <c r="I19" s="68"/>
      <c r="J19" s="15" t="s">
        <v>197</v>
      </c>
      <c r="K19" s="15" t="s">
        <v>198</v>
      </c>
    </row>
    <row r="20" spans="1:11" ht="15.75" x14ac:dyDescent="0.25">
      <c r="A20" s="11" t="s">
        <v>220</v>
      </c>
      <c r="B20" s="12"/>
      <c r="C20" s="16" t="s">
        <v>221</v>
      </c>
      <c r="D20" s="17"/>
      <c r="E20" s="18"/>
      <c r="F20" s="15"/>
      <c r="G20" s="19"/>
      <c r="H20" s="15"/>
      <c r="I20" s="19"/>
      <c r="J20" s="15"/>
      <c r="K20" s="15"/>
    </row>
    <row r="21" spans="1:11" ht="18.75" x14ac:dyDescent="0.25">
      <c r="A21" s="11">
        <v>1</v>
      </c>
      <c r="B21" s="12" t="s">
        <v>222</v>
      </c>
      <c r="C21" s="20" t="s">
        <v>223</v>
      </c>
      <c r="D21" s="17">
        <v>15</v>
      </c>
      <c r="E21" s="18" t="s">
        <v>224</v>
      </c>
      <c r="F21" s="15">
        <v>0</v>
      </c>
      <c r="G21" s="19" t="s">
        <v>202</v>
      </c>
      <c r="H21" s="15">
        <v>0</v>
      </c>
      <c r="I21" s="19" t="s">
        <v>202</v>
      </c>
      <c r="J21" s="15">
        <f t="shared" ref="J21:J24" si="5">D21*F21</f>
        <v>0</v>
      </c>
      <c r="K21" s="15">
        <f t="shared" ref="K21:K24" si="6">D21*H21</f>
        <v>0</v>
      </c>
    </row>
    <row r="22" spans="1:11" ht="31.5" x14ac:dyDescent="0.25">
      <c r="A22" s="28">
        <f>A21+1</f>
        <v>2</v>
      </c>
      <c r="B22" s="12" t="s">
        <v>225</v>
      </c>
      <c r="C22" s="20" t="s">
        <v>226</v>
      </c>
      <c r="D22" s="17">
        <v>4</v>
      </c>
      <c r="E22" s="18" t="s">
        <v>224</v>
      </c>
      <c r="F22" s="15">
        <v>0</v>
      </c>
      <c r="G22" s="19" t="s">
        <v>202</v>
      </c>
      <c r="H22" s="15">
        <v>0</v>
      </c>
      <c r="I22" s="19" t="s">
        <v>202</v>
      </c>
      <c r="J22" s="15">
        <f>D22*F22</f>
        <v>0</v>
      </c>
      <c r="K22" s="15">
        <f>D22*H22</f>
        <v>0</v>
      </c>
    </row>
    <row r="23" spans="1:11" ht="47.25" x14ac:dyDescent="0.25">
      <c r="A23" s="28">
        <f>A22+1</f>
        <v>3</v>
      </c>
      <c r="B23" s="12" t="s">
        <v>227</v>
      </c>
      <c r="C23" s="20" t="s">
        <v>228</v>
      </c>
      <c r="D23" s="17">
        <v>4</v>
      </c>
      <c r="E23" s="18" t="s">
        <v>224</v>
      </c>
      <c r="F23" s="15">
        <v>0</v>
      </c>
      <c r="G23" s="19" t="s">
        <v>202</v>
      </c>
      <c r="H23" s="15">
        <v>0</v>
      </c>
      <c r="I23" s="19" t="s">
        <v>202</v>
      </c>
      <c r="J23" s="15">
        <f t="shared" si="5"/>
        <v>0</v>
      </c>
      <c r="K23" s="15">
        <f t="shared" si="6"/>
        <v>0</v>
      </c>
    </row>
    <row r="24" spans="1:11" ht="63" x14ac:dyDescent="0.25">
      <c r="A24" s="28">
        <f>A23+1</f>
        <v>4</v>
      </c>
      <c r="B24" s="12" t="s">
        <v>229</v>
      </c>
      <c r="C24" s="27" t="s">
        <v>230</v>
      </c>
      <c r="D24" s="22">
        <v>20</v>
      </c>
      <c r="E24" s="23" t="s">
        <v>224</v>
      </c>
      <c r="F24" s="24">
        <v>0</v>
      </c>
      <c r="G24" s="25" t="s">
        <v>202</v>
      </c>
      <c r="H24" s="24">
        <v>0</v>
      </c>
      <c r="I24" s="25" t="s">
        <v>202</v>
      </c>
      <c r="J24" s="24">
        <f t="shared" si="5"/>
        <v>0</v>
      </c>
      <c r="K24" s="24">
        <f t="shared" si="6"/>
        <v>0</v>
      </c>
    </row>
    <row r="25" spans="1:11" ht="15.75" x14ac:dyDescent="0.25">
      <c r="A25" s="11"/>
      <c r="B25" s="12"/>
      <c r="C25" s="16" t="s">
        <v>231</v>
      </c>
      <c r="D25" s="17"/>
      <c r="E25" s="18"/>
      <c r="F25" s="15"/>
      <c r="G25" s="19"/>
      <c r="H25" s="15"/>
      <c r="I25" s="19"/>
      <c r="J25" s="15">
        <f>SUM(J21:J24)</f>
        <v>0</v>
      </c>
      <c r="K25" s="15">
        <f>SUM(K21:K24)</f>
        <v>0</v>
      </c>
    </row>
    <row r="26" spans="1:11" ht="15.75" x14ac:dyDescent="0.25">
      <c r="A26" s="11"/>
      <c r="B26" s="12"/>
      <c r="C26" s="16"/>
      <c r="D26" s="17"/>
      <c r="E26" s="18"/>
      <c r="F26" s="15"/>
      <c r="G26" s="19"/>
      <c r="H26" s="15"/>
      <c r="I26" s="19"/>
      <c r="J26" s="29"/>
      <c r="K26" s="15"/>
    </row>
    <row r="27" spans="1:11" ht="15.75" x14ac:dyDescent="0.25">
      <c r="A27" s="11"/>
      <c r="B27" s="12"/>
      <c r="C27" s="13"/>
      <c r="D27" s="68" t="s">
        <v>194</v>
      </c>
      <c r="E27" s="68"/>
      <c r="F27" s="68" t="s">
        <v>195</v>
      </c>
      <c r="G27" s="68"/>
      <c r="H27" s="68" t="s">
        <v>207</v>
      </c>
      <c r="I27" s="68"/>
      <c r="J27" s="15" t="s">
        <v>197</v>
      </c>
      <c r="K27" s="15" t="s">
        <v>198</v>
      </c>
    </row>
    <row r="28" spans="1:11" ht="15.75" x14ac:dyDescent="0.25">
      <c r="A28" s="11" t="s">
        <v>232</v>
      </c>
      <c r="B28" s="12"/>
      <c r="C28" s="16" t="s">
        <v>233</v>
      </c>
      <c r="D28" s="17"/>
      <c r="E28" s="18"/>
      <c r="F28" s="15"/>
      <c r="G28" s="19"/>
      <c r="H28" s="15"/>
      <c r="I28" s="19"/>
      <c r="J28" s="15"/>
      <c r="K28" s="15"/>
    </row>
    <row r="29" spans="1:11" ht="47.25" x14ac:dyDescent="0.25">
      <c r="A29" s="11">
        <v>1</v>
      </c>
      <c r="B29" s="12" t="s">
        <v>234</v>
      </c>
      <c r="C29" s="20" t="s">
        <v>235</v>
      </c>
      <c r="D29" s="17">
        <v>24</v>
      </c>
      <c r="E29" s="18" t="s">
        <v>210</v>
      </c>
      <c r="F29" s="15">
        <v>0</v>
      </c>
      <c r="G29" s="19" t="s">
        <v>202</v>
      </c>
      <c r="H29" s="15">
        <v>0</v>
      </c>
      <c r="I29" s="19" t="s">
        <v>202</v>
      </c>
      <c r="J29" s="15">
        <f t="shared" ref="J29:J34" si="7">D29*F29</f>
        <v>0</v>
      </c>
      <c r="K29" s="15">
        <f t="shared" ref="K29:K34" si="8">D29*H29</f>
        <v>0</v>
      </c>
    </row>
    <row r="30" spans="1:11" ht="18.75" x14ac:dyDescent="0.25">
      <c r="A30" s="11">
        <f t="shared" ref="A30:A67" si="9">A29+1</f>
        <v>2</v>
      </c>
      <c r="B30" s="12" t="s">
        <v>236</v>
      </c>
      <c r="C30" s="20" t="s">
        <v>237</v>
      </c>
      <c r="D30" s="17">
        <v>600</v>
      </c>
      <c r="E30" s="18" t="s">
        <v>224</v>
      </c>
      <c r="F30" s="15">
        <v>0</v>
      </c>
      <c r="G30" s="19" t="s">
        <v>202</v>
      </c>
      <c r="H30" s="15">
        <v>0</v>
      </c>
      <c r="I30" s="19" t="s">
        <v>202</v>
      </c>
      <c r="J30" s="15">
        <f t="shared" si="7"/>
        <v>0</v>
      </c>
      <c r="K30" s="15">
        <f t="shared" si="8"/>
        <v>0</v>
      </c>
    </row>
    <row r="31" spans="1:11" ht="18.75" x14ac:dyDescent="0.25">
      <c r="A31" s="11">
        <f t="shared" si="9"/>
        <v>3</v>
      </c>
      <c r="B31" s="12" t="s">
        <v>238</v>
      </c>
      <c r="C31" s="20" t="s">
        <v>239</v>
      </c>
      <c r="D31" s="17">
        <v>10</v>
      </c>
      <c r="E31" s="18" t="s">
        <v>210</v>
      </c>
      <c r="F31" s="15">
        <v>0</v>
      </c>
      <c r="G31" s="19" t="s">
        <v>202</v>
      </c>
      <c r="H31" s="15">
        <v>0</v>
      </c>
      <c r="I31" s="19" t="s">
        <v>202</v>
      </c>
      <c r="J31" s="15">
        <f t="shared" si="7"/>
        <v>0</v>
      </c>
      <c r="K31" s="15">
        <f t="shared" si="8"/>
        <v>0</v>
      </c>
    </row>
    <row r="32" spans="1:11" ht="31.5" x14ac:dyDescent="0.25">
      <c r="A32" s="11">
        <f t="shared" si="9"/>
        <v>4</v>
      </c>
      <c r="B32" s="12" t="s">
        <v>240</v>
      </c>
      <c r="C32" s="20" t="s">
        <v>241</v>
      </c>
      <c r="D32" s="17">
        <v>180</v>
      </c>
      <c r="E32" s="18" t="s">
        <v>210</v>
      </c>
      <c r="F32" s="15">
        <v>0</v>
      </c>
      <c r="G32" s="19" t="s">
        <v>202</v>
      </c>
      <c r="H32" s="15">
        <v>0</v>
      </c>
      <c r="I32" s="19" t="s">
        <v>202</v>
      </c>
      <c r="J32" s="15">
        <f t="shared" si="7"/>
        <v>0</v>
      </c>
      <c r="K32" s="15">
        <f t="shared" si="8"/>
        <v>0</v>
      </c>
    </row>
    <row r="33" spans="1:11" ht="47.25" x14ac:dyDescent="0.25">
      <c r="A33" s="11">
        <f t="shared" si="9"/>
        <v>5</v>
      </c>
      <c r="B33" s="12" t="s">
        <v>242</v>
      </c>
      <c r="C33" s="20" t="s">
        <v>243</v>
      </c>
      <c r="D33" s="17">
        <v>190</v>
      </c>
      <c r="E33" s="18" t="s">
        <v>210</v>
      </c>
      <c r="F33" s="15">
        <v>0</v>
      </c>
      <c r="G33" s="19" t="s">
        <v>202</v>
      </c>
      <c r="H33" s="15">
        <v>0</v>
      </c>
      <c r="I33" s="19" t="s">
        <v>202</v>
      </c>
      <c r="J33" s="15">
        <f t="shared" si="7"/>
        <v>0</v>
      </c>
      <c r="K33" s="15">
        <f t="shared" si="8"/>
        <v>0</v>
      </c>
    </row>
    <row r="34" spans="1:11" ht="31.5" x14ac:dyDescent="0.25">
      <c r="A34" s="11">
        <f t="shared" si="9"/>
        <v>6</v>
      </c>
      <c r="B34" s="12" t="s">
        <v>201</v>
      </c>
      <c r="C34" s="27" t="s">
        <v>244</v>
      </c>
      <c r="D34" s="22">
        <v>10</v>
      </c>
      <c r="E34" s="23" t="s">
        <v>210</v>
      </c>
      <c r="F34" s="24">
        <v>0</v>
      </c>
      <c r="G34" s="25" t="s">
        <v>202</v>
      </c>
      <c r="H34" s="24">
        <v>0</v>
      </c>
      <c r="I34" s="25" t="s">
        <v>202</v>
      </c>
      <c r="J34" s="24">
        <f t="shared" si="7"/>
        <v>0</v>
      </c>
      <c r="K34" s="24">
        <f t="shared" si="8"/>
        <v>0</v>
      </c>
    </row>
    <row r="35" spans="1:11" ht="15.75" x14ac:dyDescent="0.25">
      <c r="A35" s="11"/>
      <c r="B35" s="12"/>
      <c r="C35" s="16" t="s">
        <v>245</v>
      </c>
      <c r="D35" s="17"/>
      <c r="E35" s="18"/>
      <c r="F35" s="15"/>
      <c r="G35" s="19"/>
      <c r="H35" s="15"/>
      <c r="I35" s="19"/>
      <c r="J35" s="15">
        <f>SUM(J29:J34)</f>
        <v>0</v>
      </c>
      <c r="K35" s="15">
        <f>SUM(K29:K34)</f>
        <v>0</v>
      </c>
    </row>
    <row r="36" spans="1:11" ht="15.75" x14ac:dyDescent="0.25">
      <c r="A36" s="11"/>
      <c r="B36" s="12"/>
      <c r="C36" s="20"/>
      <c r="D36" s="17"/>
      <c r="E36" s="18"/>
      <c r="F36" s="15"/>
      <c r="G36" s="19"/>
      <c r="H36" s="15"/>
      <c r="I36" s="19"/>
      <c r="J36" s="15"/>
      <c r="K36" s="15"/>
    </row>
    <row r="37" spans="1:11" ht="15.75" x14ac:dyDescent="0.25">
      <c r="A37" s="11"/>
      <c r="B37" s="12"/>
      <c r="C37" s="13"/>
      <c r="D37" s="68" t="s">
        <v>194</v>
      </c>
      <c r="E37" s="68"/>
      <c r="F37" s="68" t="s">
        <v>195</v>
      </c>
      <c r="G37" s="68"/>
      <c r="H37" s="68" t="s">
        <v>207</v>
      </c>
      <c r="I37" s="68"/>
      <c r="J37" s="15" t="s">
        <v>197</v>
      </c>
      <c r="K37" s="15" t="s">
        <v>198</v>
      </c>
    </row>
    <row r="38" spans="1:11" ht="15.75" x14ac:dyDescent="0.25">
      <c r="A38" s="11" t="s">
        <v>246</v>
      </c>
      <c r="B38" s="12"/>
      <c r="C38" s="16" t="s">
        <v>247</v>
      </c>
      <c r="D38" s="17"/>
      <c r="E38" s="18"/>
      <c r="F38" s="15"/>
      <c r="G38" s="19"/>
      <c r="H38" s="15"/>
      <c r="I38" s="19"/>
      <c r="J38" s="15"/>
      <c r="K38" s="15"/>
    </row>
    <row r="39" spans="1:11" ht="15.75" x14ac:dyDescent="0.25">
      <c r="A39" s="11">
        <f>1</f>
        <v>1</v>
      </c>
      <c r="B39" s="12" t="s">
        <v>248</v>
      </c>
      <c r="C39" s="20" t="s">
        <v>249</v>
      </c>
      <c r="D39" s="17">
        <v>0.1</v>
      </c>
      <c r="E39" s="18" t="s">
        <v>218</v>
      </c>
      <c r="F39" s="15">
        <v>0</v>
      </c>
      <c r="G39" s="19" t="s">
        <v>202</v>
      </c>
      <c r="H39" s="15">
        <v>0</v>
      </c>
      <c r="I39" s="19" t="s">
        <v>202</v>
      </c>
      <c r="J39" s="15">
        <f>D39*F39</f>
        <v>0</v>
      </c>
      <c r="K39" s="15">
        <f>D39*H39</f>
        <v>0</v>
      </c>
    </row>
    <row r="40" spans="1:11" ht="15.75" x14ac:dyDescent="0.25">
      <c r="A40" s="11">
        <f t="shared" si="9"/>
        <v>2</v>
      </c>
      <c r="B40" s="12" t="s">
        <v>250</v>
      </c>
      <c r="C40" s="20" t="s">
        <v>251</v>
      </c>
      <c r="D40" s="17">
        <v>2.8</v>
      </c>
      <c r="E40" s="18" t="s">
        <v>218</v>
      </c>
      <c r="F40" s="15">
        <v>0</v>
      </c>
      <c r="G40" s="19" t="s">
        <v>202</v>
      </c>
      <c r="H40" s="15">
        <v>0</v>
      </c>
      <c r="I40" s="19" t="s">
        <v>202</v>
      </c>
      <c r="J40" s="15">
        <f t="shared" ref="J40:J49" si="10">D40*F40</f>
        <v>0</v>
      </c>
      <c r="K40" s="15">
        <f t="shared" ref="K40:K49" si="11">D40*H40</f>
        <v>0</v>
      </c>
    </row>
    <row r="41" spans="1:11" ht="15.75" x14ac:dyDescent="0.25">
      <c r="A41" s="11">
        <f t="shared" si="9"/>
        <v>3</v>
      </c>
      <c r="B41" s="12" t="s">
        <v>252</v>
      </c>
      <c r="C41" s="20" t="s">
        <v>253</v>
      </c>
      <c r="D41" s="17">
        <v>1</v>
      </c>
      <c r="E41" s="18" t="s">
        <v>218</v>
      </c>
      <c r="F41" s="15">
        <v>0</v>
      </c>
      <c r="G41" s="19" t="s">
        <v>202</v>
      </c>
      <c r="H41" s="15">
        <v>0</v>
      </c>
      <c r="I41" s="19" t="s">
        <v>202</v>
      </c>
      <c r="J41" s="15">
        <f t="shared" si="10"/>
        <v>0</v>
      </c>
      <c r="K41" s="15">
        <f t="shared" si="11"/>
        <v>0</v>
      </c>
    </row>
    <row r="42" spans="1:11" ht="47.25" x14ac:dyDescent="0.25">
      <c r="A42" s="11">
        <f t="shared" si="9"/>
        <v>4</v>
      </c>
      <c r="B42" s="12" t="s">
        <v>254</v>
      </c>
      <c r="C42" s="20" t="s">
        <v>255</v>
      </c>
      <c r="D42" s="17">
        <v>0.1</v>
      </c>
      <c r="E42" s="18" t="s">
        <v>218</v>
      </c>
      <c r="F42" s="15">
        <v>0</v>
      </c>
      <c r="G42" s="19" t="s">
        <v>202</v>
      </c>
      <c r="H42" s="15">
        <v>0</v>
      </c>
      <c r="I42" s="19" t="s">
        <v>202</v>
      </c>
      <c r="J42" s="15">
        <f t="shared" si="10"/>
        <v>0</v>
      </c>
      <c r="K42" s="15">
        <f t="shared" si="11"/>
        <v>0</v>
      </c>
    </row>
    <row r="43" spans="1:11" ht="78.75" x14ac:dyDescent="0.25">
      <c r="A43" s="11">
        <f t="shared" si="9"/>
        <v>5</v>
      </c>
      <c r="B43" s="12" t="s">
        <v>256</v>
      </c>
      <c r="C43" s="20" t="s">
        <v>257</v>
      </c>
      <c r="D43" s="17">
        <v>0.2</v>
      </c>
      <c r="E43" s="18" t="s">
        <v>218</v>
      </c>
      <c r="F43" s="15">
        <v>0</v>
      </c>
      <c r="G43" s="19" t="s">
        <v>202</v>
      </c>
      <c r="H43" s="15">
        <v>0</v>
      </c>
      <c r="I43" s="19" t="s">
        <v>202</v>
      </c>
      <c r="J43" s="15">
        <f t="shared" si="10"/>
        <v>0</v>
      </c>
      <c r="K43" s="15">
        <f t="shared" si="11"/>
        <v>0</v>
      </c>
    </row>
    <row r="44" spans="1:11" ht="47.25" x14ac:dyDescent="0.25">
      <c r="A44" s="11">
        <f t="shared" si="9"/>
        <v>6</v>
      </c>
      <c r="B44" s="12" t="s">
        <v>258</v>
      </c>
      <c r="C44" s="20" t="s">
        <v>259</v>
      </c>
      <c r="D44" s="17">
        <v>13.2</v>
      </c>
      <c r="E44" s="18" t="s">
        <v>210</v>
      </c>
      <c r="F44" s="15">
        <v>0</v>
      </c>
      <c r="G44" s="19" t="s">
        <v>202</v>
      </c>
      <c r="H44" s="15">
        <v>0</v>
      </c>
      <c r="I44" s="19" t="s">
        <v>202</v>
      </c>
      <c r="J44" s="15">
        <f>D44*F44</f>
        <v>0</v>
      </c>
      <c r="K44" s="15">
        <f>D44*H44</f>
        <v>0</v>
      </c>
    </row>
    <row r="45" spans="1:11" ht="18.75" x14ac:dyDescent="0.25">
      <c r="A45" s="11">
        <f t="shared" si="9"/>
        <v>7</v>
      </c>
      <c r="B45" s="12" t="s">
        <v>260</v>
      </c>
      <c r="C45" s="20" t="s">
        <v>261</v>
      </c>
      <c r="D45" s="17">
        <v>19.3</v>
      </c>
      <c r="E45" s="18" t="s">
        <v>210</v>
      </c>
      <c r="F45" s="15">
        <v>0</v>
      </c>
      <c r="G45" s="19" t="s">
        <v>202</v>
      </c>
      <c r="H45" s="15">
        <v>0</v>
      </c>
      <c r="I45" s="19" t="s">
        <v>202</v>
      </c>
      <c r="J45" s="15">
        <f>D45*F45</f>
        <v>0</v>
      </c>
      <c r="K45" s="15">
        <f>D45*H45</f>
        <v>0</v>
      </c>
    </row>
    <row r="46" spans="1:11" ht="63" x14ac:dyDescent="0.25">
      <c r="A46" s="11">
        <f t="shared" si="9"/>
        <v>8</v>
      </c>
      <c r="B46" s="12" t="s">
        <v>262</v>
      </c>
      <c r="C46" s="20" t="s">
        <v>263</v>
      </c>
      <c r="D46" s="17">
        <v>41.3</v>
      </c>
      <c r="E46" s="18" t="s">
        <v>210</v>
      </c>
      <c r="F46" s="15">
        <v>0</v>
      </c>
      <c r="G46" s="19" t="s">
        <v>202</v>
      </c>
      <c r="H46" s="15">
        <v>0</v>
      </c>
      <c r="I46" s="19" t="s">
        <v>202</v>
      </c>
      <c r="J46" s="15">
        <f>D46*F46</f>
        <v>0</v>
      </c>
      <c r="K46" s="15">
        <f>D46*H46</f>
        <v>0</v>
      </c>
    </row>
    <row r="47" spans="1:11" ht="18.75" x14ac:dyDescent="0.25">
      <c r="A47" s="11">
        <f t="shared" si="9"/>
        <v>9</v>
      </c>
      <c r="B47" s="30" t="s">
        <v>264</v>
      </c>
      <c r="C47" s="31" t="s">
        <v>265</v>
      </c>
      <c r="D47" s="32">
        <v>2.16</v>
      </c>
      <c r="E47" s="33" t="s">
        <v>210</v>
      </c>
      <c r="F47" s="34">
        <v>0</v>
      </c>
      <c r="G47" s="35" t="s">
        <v>202</v>
      </c>
      <c r="H47" s="34">
        <v>0</v>
      </c>
      <c r="I47" s="35" t="s">
        <v>202</v>
      </c>
      <c r="J47" s="34">
        <f t="shared" si="10"/>
        <v>0</v>
      </c>
      <c r="K47" s="34">
        <f t="shared" si="11"/>
        <v>0</v>
      </c>
    </row>
    <row r="48" spans="1:11" ht="31.5" x14ac:dyDescent="0.25">
      <c r="A48" s="11">
        <f t="shared" si="9"/>
        <v>10</v>
      </c>
      <c r="B48" s="30" t="s">
        <v>266</v>
      </c>
      <c r="C48" s="31" t="s">
        <v>267</v>
      </c>
      <c r="D48" s="32">
        <v>5.8</v>
      </c>
      <c r="E48" s="33" t="s">
        <v>210</v>
      </c>
      <c r="F48" s="34">
        <v>0</v>
      </c>
      <c r="G48" s="35" t="s">
        <v>202</v>
      </c>
      <c r="H48" s="34">
        <v>0</v>
      </c>
      <c r="I48" s="35" t="s">
        <v>202</v>
      </c>
      <c r="J48" s="34">
        <f t="shared" si="10"/>
        <v>0</v>
      </c>
      <c r="K48" s="34">
        <f t="shared" si="11"/>
        <v>0</v>
      </c>
    </row>
    <row r="49" spans="1:11" ht="18.75" x14ac:dyDescent="0.25">
      <c r="A49" s="11">
        <f t="shared" si="9"/>
        <v>11</v>
      </c>
      <c r="B49" s="30" t="s">
        <v>268</v>
      </c>
      <c r="C49" s="27" t="s">
        <v>269</v>
      </c>
      <c r="D49" s="22">
        <v>0.2</v>
      </c>
      <c r="E49" s="23" t="s">
        <v>210</v>
      </c>
      <c r="F49" s="24">
        <v>0</v>
      </c>
      <c r="G49" s="25" t="s">
        <v>202</v>
      </c>
      <c r="H49" s="24">
        <v>0</v>
      </c>
      <c r="I49" s="25" t="s">
        <v>202</v>
      </c>
      <c r="J49" s="24">
        <f t="shared" si="10"/>
        <v>0</v>
      </c>
      <c r="K49" s="24">
        <f t="shared" si="11"/>
        <v>0</v>
      </c>
    </row>
    <row r="50" spans="1:11" ht="15.75" x14ac:dyDescent="0.25">
      <c r="A50" s="11"/>
      <c r="B50" s="12"/>
      <c r="C50" s="16" t="s">
        <v>270</v>
      </c>
      <c r="D50" s="17"/>
      <c r="E50" s="18"/>
      <c r="F50" s="15"/>
      <c r="G50" s="19"/>
      <c r="H50" s="15"/>
      <c r="I50" s="19"/>
      <c r="J50" s="15">
        <f>SUM(J39:J49)</f>
        <v>0</v>
      </c>
      <c r="K50" s="15">
        <f>SUM(K39:K49)</f>
        <v>0</v>
      </c>
    </row>
    <row r="51" spans="1:11" ht="15.75" x14ac:dyDescent="0.25">
      <c r="A51" s="11"/>
      <c r="B51" s="12"/>
      <c r="C51" s="16"/>
      <c r="D51" s="17"/>
      <c r="E51" s="18"/>
      <c r="F51" s="15"/>
      <c r="G51" s="19"/>
      <c r="H51" s="15"/>
      <c r="I51" s="19"/>
      <c r="J51" s="15"/>
      <c r="K51" s="15"/>
    </row>
    <row r="52" spans="1:11" ht="15.75" x14ac:dyDescent="0.25">
      <c r="A52" s="11"/>
      <c r="B52" s="12"/>
      <c r="C52" s="13"/>
      <c r="D52" s="68" t="s">
        <v>194</v>
      </c>
      <c r="E52" s="68"/>
      <c r="F52" s="68" t="s">
        <v>195</v>
      </c>
      <c r="G52" s="68"/>
      <c r="H52" s="68" t="s">
        <v>207</v>
      </c>
      <c r="I52" s="68"/>
      <c r="J52" s="15" t="s">
        <v>197</v>
      </c>
      <c r="K52" s="15" t="s">
        <v>198</v>
      </c>
    </row>
    <row r="53" spans="1:11" ht="15.75" x14ac:dyDescent="0.25">
      <c r="A53" s="11" t="s">
        <v>232</v>
      </c>
      <c r="B53" s="12"/>
      <c r="C53" s="16" t="s">
        <v>271</v>
      </c>
      <c r="D53" s="17"/>
      <c r="E53" s="18"/>
      <c r="F53" s="15"/>
      <c r="G53" s="19"/>
      <c r="H53" s="15"/>
      <c r="I53" s="19"/>
      <c r="J53" s="15"/>
      <c r="K53" s="15"/>
    </row>
    <row r="54" spans="1:11" ht="47.25" x14ac:dyDescent="0.25">
      <c r="A54" s="11">
        <v>1</v>
      </c>
      <c r="B54" s="12" t="s">
        <v>272</v>
      </c>
      <c r="C54" s="20" t="s">
        <v>273</v>
      </c>
      <c r="D54" s="17">
        <v>1</v>
      </c>
      <c r="E54" s="18" t="s">
        <v>210</v>
      </c>
      <c r="F54" s="15">
        <v>0</v>
      </c>
      <c r="G54" s="19" t="s">
        <v>202</v>
      </c>
      <c r="H54" s="15">
        <v>0</v>
      </c>
      <c r="I54" s="19" t="s">
        <v>202</v>
      </c>
      <c r="J54" s="15">
        <f t="shared" ref="J54:J61" si="12">D54*F54</f>
        <v>0</v>
      </c>
      <c r="K54" s="15">
        <f t="shared" ref="K54:K61" si="13">D54*H54</f>
        <v>0</v>
      </c>
    </row>
    <row r="55" spans="1:11" ht="47.25" x14ac:dyDescent="0.25">
      <c r="A55" s="11">
        <f t="shared" si="9"/>
        <v>2</v>
      </c>
      <c r="B55" s="12" t="s">
        <v>201</v>
      </c>
      <c r="C55" s="20" t="s">
        <v>274</v>
      </c>
      <c r="D55" s="17">
        <v>1</v>
      </c>
      <c r="E55" s="18" t="s">
        <v>210</v>
      </c>
      <c r="F55" s="15">
        <v>0</v>
      </c>
      <c r="G55" s="19" t="s">
        <v>202</v>
      </c>
      <c r="H55" s="15">
        <v>0</v>
      </c>
      <c r="I55" s="19" t="s">
        <v>202</v>
      </c>
      <c r="J55" s="15">
        <f t="shared" si="12"/>
        <v>0</v>
      </c>
      <c r="K55" s="15">
        <f t="shared" si="13"/>
        <v>0</v>
      </c>
    </row>
    <row r="56" spans="1:11" ht="31.5" x14ac:dyDescent="0.25">
      <c r="A56" s="11">
        <f t="shared" si="9"/>
        <v>3</v>
      </c>
      <c r="B56" s="30" t="s">
        <v>201</v>
      </c>
      <c r="C56" s="31" t="s">
        <v>275</v>
      </c>
      <c r="D56" s="32">
        <v>10.6</v>
      </c>
      <c r="E56" s="33" t="s">
        <v>210</v>
      </c>
      <c r="F56" s="34">
        <v>0</v>
      </c>
      <c r="G56" s="35" t="s">
        <v>202</v>
      </c>
      <c r="H56" s="34">
        <v>0</v>
      </c>
      <c r="I56" s="35" t="s">
        <v>202</v>
      </c>
      <c r="J56" s="34">
        <f t="shared" si="12"/>
        <v>0</v>
      </c>
      <c r="K56" s="34">
        <f t="shared" si="13"/>
        <v>0</v>
      </c>
    </row>
    <row r="57" spans="1:11" ht="47.25" x14ac:dyDescent="0.25">
      <c r="A57" s="11">
        <f t="shared" si="9"/>
        <v>4</v>
      </c>
      <c r="B57" s="30" t="s">
        <v>201</v>
      </c>
      <c r="C57" s="31" t="s">
        <v>276</v>
      </c>
      <c r="D57" s="32">
        <v>133</v>
      </c>
      <c r="E57" s="33" t="s">
        <v>224</v>
      </c>
      <c r="F57" s="34">
        <v>0</v>
      </c>
      <c r="G57" s="35" t="s">
        <v>202</v>
      </c>
      <c r="H57" s="34">
        <v>0</v>
      </c>
      <c r="I57" s="35" t="s">
        <v>202</v>
      </c>
      <c r="J57" s="34">
        <f t="shared" si="12"/>
        <v>0</v>
      </c>
      <c r="K57" s="34">
        <f t="shared" si="13"/>
        <v>0</v>
      </c>
    </row>
    <row r="58" spans="1:11" ht="31.5" x14ac:dyDescent="0.25">
      <c r="A58" s="11">
        <f t="shared" si="9"/>
        <v>5</v>
      </c>
      <c r="B58" s="30" t="s">
        <v>201</v>
      </c>
      <c r="C58" s="31" t="s">
        <v>277</v>
      </c>
      <c r="D58" s="32">
        <v>1.1000000000000001</v>
      </c>
      <c r="E58" s="33" t="s">
        <v>210</v>
      </c>
      <c r="F58" s="34">
        <v>0</v>
      </c>
      <c r="G58" s="35" t="s">
        <v>202</v>
      </c>
      <c r="H58" s="34">
        <v>0</v>
      </c>
      <c r="I58" s="35" t="s">
        <v>202</v>
      </c>
      <c r="J58" s="34">
        <f t="shared" si="12"/>
        <v>0</v>
      </c>
      <c r="K58" s="34">
        <f t="shared" si="13"/>
        <v>0</v>
      </c>
    </row>
    <row r="59" spans="1:11" ht="31.5" x14ac:dyDescent="0.25">
      <c r="A59" s="11">
        <f t="shared" si="9"/>
        <v>6</v>
      </c>
      <c r="B59" s="30" t="s">
        <v>201</v>
      </c>
      <c r="C59" s="31" t="s">
        <v>278</v>
      </c>
      <c r="D59" s="32">
        <v>2</v>
      </c>
      <c r="E59" s="33" t="s">
        <v>31</v>
      </c>
      <c r="F59" s="34">
        <v>0</v>
      </c>
      <c r="G59" s="35" t="s">
        <v>202</v>
      </c>
      <c r="H59" s="34">
        <v>0</v>
      </c>
      <c r="I59" s="35" t="s">
        <v>202</v>
      </c>
      <c r="J59" s="34">
        <f t="shared" si="12"/>
        <v>0</v>
      </c>
      <c r="K59" s="34">
        <f t="shared" si="13"/>
        <v>0</v>
      </c>
    </row>
    <row r="60" spans="1:11" ht="18.75" x14ac:dyDescent="0.25">
      <c r="A60" s="11">
        <f t="shared" si="9"/>
        <v>7</v>
      </c>
      <c r="B60" s="30" t="s">
        <v>201</v>
      </c>
      <c r="C60" s="31" t="s">
        <v>279</v>
      </c>
      <c r="D60" s="32">
        <v>72</v>
      </c>
      <c r="E60" s="33" t="s">
        <v>224</v>
      </c>
      <c r="F60" s="34">
        <v>0</v>
      </c>
      <c r="G60" s="35" t="s">
        <v>202</v>
      </c>
      <c r="H60" s="34">
        <v>0</v>
      </c>
      <c r="I60" s="35" t="s">
        <v>202</v>
      </c>
      <c r="J60" s="34">
        <f t="shared" si="12"/>
        <v>0</v>
      </c>
      <c r="K60" s="34">
        <f t="shared" si="13"/>
        <v>0</v>
      </c>
    </row>
    <row r="61" spans="1:11" ht="31.5" x14ac:dyDescent="0.25">
      <c r="A61" s="11">
        <f t="shared" si="9"/>
        <v>8</v>
      </c>
      <c r="B61" s="30" t="s">
        <v>201</v>
      </c>
      <c r="C61" s="27" t="s">
        <v>280</v>
      </c>
      <c r="D61" s="22">
        <v>350</v>
      </c>
      <c r="E61" s="23" t="s">
        <v>43</v>
      </c>
      <c r="F61" s="24">
        <v>0</v>
      </c>
      <c r="G61" s="25" t="s">
        <v>202</v>
      </c>
      <c r="H61" s="24">
        <v>0</v>
      </c>
      <c r="I61" s="25" t="s">
        <v>202</v>
      </c>
      <c r="J61" s="24">
        <f t="shared" si="12"/>
        <v>0</v>
      </c>
      <c r="K61" s="24">
        <f t="shared" si="13"/>
        <v>0</v>
      </c>
    </row>
    <row r="62" spans="1:11" ht="15.75" x14ac:dyDescent="0.25">
      <c r="A62" s="11"/>
      <c r="B62" s="12"/>
      <c r="C62" s="16" t="s">
        <v>281</v>
      </c>
      <c r="D62" s="17"/>
      <c r="E62" s="18"/>
      <c r="F62" s="15"/>
      <c r="G62" s="19"/>
      <c r="H62" s="15"/>
      <c r="I62" s="19"/>
      <c r="J62" s="15">
        <f>SUM(J54:J61)</f>
        <v>0</v>
      </c>
      <c r="K62" s="15">
        <f>SUM(K54:K61)</f>
        <v>0</v>
      </c>
    </row>
    <row r="63" spans="1:11" ht="15.75" x14ac:dyDescent="0.25">
      <c r="A63" s="11"/>
      <c r="B63" s="12"/>
      <c r="C63" s="16"/>
      <c r="D63" s="17"/>
      <c r="E63" s="18"/>
      <c r="F63" s="15"/>
      <c r="G63" s="19"/>
      <c r="H63" s="15"/>
      <c r="I63" s="19"/>
      <c r="J63" s="15"/>
      <c r="K63" s="15"/>
    </row>
    <row r="64" spans="1:11" ht="15.75" x14ac:dyDescent="0.25">
      <c r="A64" s="11"/>
      <c r="B64" s="12"/>
      <c r="C64" s="13"/>
      <c r="D64" s="68" t="s">
        <v>194</v>
      </c>
      <c r="E64" s="68"/>
      <c r="F64" s="68" t="s">
        <v>195</v>
      </c>
      <c r="G64" s="68"/>
      <c r="H64" s="68" t="s">
        <v>207</v>
      </c>
      <c r="I64" s="68"/>
      <c r="J64" s="15" t="s">
        <v>197</v>
      </c>
      <c r="K64" s="15" t="s">
        <v>198</v>
      </c>
    </row>
    <row r="65" spans="1:11" ht="15.75" x14ac:dyDescent="0.25">
      <c r="A65" s="11" t="s">
        <v>282</v>
      </c>
      <c r="B65" s="12"/>
      <c r="C65" s="16" t="s">
        <v>283</v>
      </c>
      <c r="D65" s="17"/>
      <c r="E65" s="18"/>
      <c r="F65" s="15"/>
      <c r="G65" s="19"/>
      <c r="H65" s="15"/>
      <c r="I65" s="19"/>
      <c r="J65" s="15"/>
      <c r="K65" s="15"/>
    </row>
    <row r="66" spans="1:11" ht="110.25" x14ac:dyDescent="0.25">
      <c r="A66" s="11">
        <f>1</f>
        <v>1</v>
      </c>
      <c r="B66" s="12" t="s">
        <v>201</v>
      </c>
      <c r="C66" s="20" t="s">
        <v>284</v>
      </c>
      <c r="D66" s="17">
        <v>1.1000000000000001</v>
      </c>
      <c r="E66" s="18" t="s">
        <v>218</v>
      </c>
      <c r="F66" s="15">
        <v>0</v>
      </c>
      <c r="G66" s="19" t="s">
        <v>202</v>
      </c>
      <c r="H66" s="15">
        <v>0</v>
      </c>
      <c r="I66" s="19" t="s">
        <v>202</v>
      </c>
      <c r="J66" s="15">
        <f>D66*F66</f>
        <v>0</v>
      </c>
      <c r="K66" s="15">
        <f>D66*H66</f>
        <v>0</v>
      </c>
    </row>
    <row r="67" spans="1:11" ht="78.75" x14ac:dyDescent="0.25">
      <c r="A67" s="11">
        <f t="shared" si="9"/>
        <v>2</v>
      </c>
      <c r="B67" s="12" t="s">
        <v>201</v>
      </c>
      <c r="C67" s="27" t="s">
        <v>285</v>
      </c>
      <c r="D67" s="22">
        <v>16</v>
      </c>
      <c r="E67" s="23" t="s">
        <v>31</v>
      </c>
      <c r="F67" s="24">
        <v>0</v>
      </c>
      <c r="G67" s="25" t="s">
        <v>202</v>
      </c>
      <c r="H67" s="24">
        <v>0</v>
      </c>
      <c r="I67" s="25" t="s">
        <v>202</v>
      </c>
      <c r="J67" s="24">
        <f>D67*F67</f>
        <v>0</v>
      </c>
      <c r="K67" s="24">
        <f>D67*H67</f>
        <v>0</v>
      </c>
    </row>
    <row r="68" spans="1:11" ht="15.75" x14ac:dyDescent="0.25">
      <c r="A68" s="11"/>
      <c r="B68" s="12"/>
      <c r="C68" s="16" t="s">
        <v>286</v>
      </c>
      <c r="D68" s="17"/>
      <c r="E68" s="18"/>
      <c r="F68" s="15"/>
      <c r="G68" s="19"/>
      <c r="H68" s="15"/>
      <c r="I68" s="19"/>
      <c r="J68" s="15">
        <f>SUM(J66:J67)</f>
        <v>0</v>
      </c>
      <c r="K68" s="15">
        <f>SUM(K66:K67)</f>
        <v>0</v>
      </c>
    </row>
    <row r="69" spans="1:11" ht="15.75" x14ac:dyDescent="0.25">
      <c r="A69" s="11"/>
      <c r="B69" s="12"/>
      <c r="C69" s="16"/>
      <c r="D69" s="17"/>
      <c r="E69" s="18"/>
      <c r="F69" s="15"/>
      <c r="G69" s="19"/>
      <c r="H69" s="15"/>
      <c r="I69" s="19"/>
      <c r="J69" s="15"/>
      <c r="K69" s="15"/>
    </row>
    <row r="70" spans="1:11" ht="15.75" x14ac:dyDescent="0.25">
      <c r="A70" s="11"/>
      <c r="B70" s="12"/>
      <c r="C70" s="13"/>
      <c r="D70" s="68" t="s">
        <v>194</v>
      </c>
      <c r="E70" s="68"/>
      <c r="F70" s="68" t="s">
        <v>195</v>
      </c>
      <c r="G70" s="68"/>
      <c r="H70" s="68" t="s">
        <v>207</v>
      </c>
      <c r="I70" s="68"/>
      <c r="J70" s="15" t="s">
        <v>197</v>
      </c>
      <c r="K70" s="15" t="s">
        <v>198</v>
      </c>
    </row>
    <row r="71" spans="1:11" ht="15.75" x14ac:dyDescent="0.25">
      <c r="A71" s="11" t="s">
        <v>287</v>
      </c>
      <c r="B71" s="12"/>
      <c r="C71" s="16" t="s">
        <v>288</v>
      </c>
      <c r="D71" s="17"/>
      <c r="E71" s="18"/>
      <c r="F71" s="15"/>
      <c r="G71" s="19"/>
      <c r="H71" s="15"/>
      <c r="I71" s="19"/>
      <c r="J71" s="15"/>
      <c r="K71" s="15"/>
    </row>
    <row r="72" spans="1:11" ht="18.75" x14ac:dyDescent="0.25">
      <c r="A72" s="11">
        <f>1</f>
        <v>1</v>
      </c>
      <c r="B72" s="12" t="s">
        <v>201</v>
      </c>
      <c r="C72" s="20" t="s">
        <v>289</v>
      </c>
      <c r="D72" s="17">
        <v>10</v>
      </c>
      <c r="E72" s="18" t="s">
        <v>224</v>
      </c>
      <c r="F72" s="15">
        <v>0</v>
      </c>
      <c r="G72" s="19" t="s">
        <v>202</v>
      </c>
      <c r="H72" s="15">
        <v>0</v>
      </c>
      <c r="I72" s="19" t="s">
        <v>202</v>
      </c>
      <c r="J72" s="29">
        <f>D72*F72</f>
        <v>0</v>
      </c>
      <c r="K72" s="29">
        <f>D72*H72</f>
        <v>0</v>
      </c>
    </row>
    <row r="73" spans="1:11" ht="31.5" x14ac:dyDescent="0.25">
      <c r="A73" s="11">
        <f>A72+1</f>
        <v>2</v>
      </c>
      <c r="B73" s="12" t="s">
        <v>201</v>
      </c>
      <c r="C73" s="20" t="s">
        <v>290</v>
      </c>
      <c r="D73" s="17">
        <v>20</v>
      </c>
      <c r="E73" s="18" t="s">
        <v>224</v>
      </c>
      <c r="F73" s="15">
        <v>0</v>
      </c>
      <c r="G73" s="19" t="s">
        <v>202</v>
      </c>
      <c r="H73" s="15">
        <v>0</v>
      </c>
      <c r="I73" s="19" t="s">
        <v>202</v>
      </c>
      <c r="J73" s="15">
        <f>D73*F73</f>
        <v>0</v>
      </c>
      <c r="K73" s="15">
        <f>D73*H73</f>
        <v>0</v>
      </c>
    </row>
    <row r="74" spans="1:11" ht="31.5" x14ac:dyDescent="0.25">
      <c r="A74" s="11">
        <f>A73+1</f>
        <v>3</v>
      </c>
      <c r="B74" s="36" t="s">
        <v>201</v>
      </c>
      <c r="C74" s="37" t="s">
        <v>291</v>
      </c>
      <c r="D74" s="38">
        <v>10</v>
      </c>
      <c r="E74" s="39" t="s">
        <v>224</v>
      </c>
      <c r="F74" s="29">
        <v>0</v>
      </c>
      <c r="G74" s="40" t="s">
        <v>202</v>
      </c>
      <c r="H74" s="29">
        <v>0</v>
      </c>
      <c r="I74" s="40" t="s">
        <v>202</v>
      </c>
      <c r="J74" s="29">
        <f>D74*F74</f>
        <v>0</v>
      </c>
      <c r="K74" s="29">
        <f>D74*H74</f>
        <v>0</v>
      </c>
    </row>
    <row r="75" spans="1:11" ht="15.75" x14ac:dyDescent="0.25">
      <c r="A75" s="11"/>
      <c r="B75" s="12"/>
      <c r="C75" s="16" t="s">
        <v>292</v>
      </c>
      <c r="D75" s="17"/>
      <c r="E75" s="18"/>
      <c r="F75" s="15"/>
      <c r="G75" s="19"/>
      <c r="H75" s="15"/>
      <c r="I75" s="19"/>
      <c r="J75" s="15">
        <f>SUM(J72:J74)</f>
        <v>0</v>
      </c>
      <c r="K75" s="15">
        <f>SUM(K72:K74)</f>
        <v>0</v>
      </c>
    </row>
    <row r="76" spans="1:11" ht="15.75" x14ac:dyDescent="0.25">
      <c r="A76" s="11"/>
      <c r="B76" s="12"/>
      <c r="C76" s="20"/>
      <c r="D76" s="17"/>
      <c r="E76" s="18"/>
      <c r="F76" s="15"/>
      <c r="G76" s="19"/>
      <c r="H76" s="15"/>
      <c r="I76" s="19"/>
      <c r="J76" s="15"/>
      <c r="K76" s="15"/>
    </row>
    <row r="77" spans="1:11" ht="15.75" thickBot="1" x14ac:dyDescent="0.3">
      <c r="A77" s="41"/>
      <c r="B77" s="41"/>
      <c r="C77" s="41"/>
      <c r="D77" s="41"/>
      <c r="E77" s="41"/>
      <c r="F77" s="42"/>
      <c r="G77" s="41"/>
      <c r="H77" s="42"/>
      <c r="I77" s="43"/>
      <c r="J77" s="44"/>
      <c r="K77" s="44"/>
    </row>
    <row r="78" spans="1:11" ht="16.5" thickTop="1" x14ac:dyDescent="0.25">
      <c r="A78" s="11"/>
      <c r="B78" s="12"/>
      <c r="C78" s="41"/>
      <c r="D78" s="17"/>
      <c r="E78" s="14"/>
      <c r="F78" s="15"/>
      <c r="G78" s="69" t="s">
        <v>293</v>
      </c>
      <c r="H78" s="70"/>
      <c r="I78" s="19" t="s">
        <v>202</v>
      </c>
      <c r="J78" s="15">
        <f>J8+J17++J25+J35+J50+J62+J68+J75</f>
        <v>0</v>
      </c>
      <c r="K78" s="15">
        <f>K8+K17++K25+K35+K50+K62+K68+K75</f>
        <v>0</v>
      </c>
    </row>
    <row r="79" spans="1:11" ht="15.75" x14ac:dyDescent="0.25">
      <c r="A79" s="11"/>
      <c r="B79" s="12"/>
      <c r="C79" s="45"/>
      <c r="D79" s="17"/>
      <c r="E79" s="14"/>
      <c r="F79" s="15"/>
      <c r="G79" s="71" t="s">
        <v>294</v>
      </c>
      <c r="H79" s="72"/>
      <c r="I79" s="19" t="s">
        <v>202</v>
      </c>
      <c r="J79" s="67">
        <f>J78+K78</f>
        <v>0</v>
      </c>
      <c r="K79" s="67"/>
    </row>
    <row r="80" spans="1:11" ht="15.75" x14ac:dyDescent="0.25">
      <c r="A80" s="11"/>
      <c r="B80" s="12"/>
      <c r="C80" s="26"/>
      <c r="D80" s="17"/>
      <c r="E80" s="14"/>
      <c r="F80" s="15"/>
      <c r="G80" s="71" t="s">
        <v>295</v>
      </c>
      <c r="H80" s="73"/>
      <c r="I80" s="19" t="s">
        <v>202</v>
      </c>
      <c r="J80" s="67">
        <f>J79*0.27</f>
        <v>0</v>
      </c>
      <c r="K80" s="67"/>
    </row>
    <row r="81" spans="1:11" ht="15.75" x14ac:dyDescent="0.25">
      <c r="A81" s="11"/>
      <c r="B81" s="12"/>
      <c r="C81" s="26"/>
      <c r="D81" s="17"/>
      <c r="E81" s="14"/>
      <c r="F81" s="15"/>
      <c r="G81" s="65" t="s">
        <v>296</v>
      </c>
      <c r="H81" s="66"/>
      <c r="I81" s="19" t="s">
        <v>202</v>
      </c>
      <c r="J81" s="67">
        <f>J79+J80</f>
        <v>0</v>
      </c>
      <c r="K81" s="67"/>
    </row>
  </sheetData>
  <mergeCells count="32">
    <mergeCell ref="A1:K1"/>
    <mergeCell ref="D3:E3"/>
    <mergeCell ref="F3:G3"/>
    <mergeCell ref="H3:I3"/>
    <mergeCell ref="D10:E10"/>
    <mergeCell ref="F10:G10"/>
    <mergeCell ref="H10:I10"/>
    <mergeCell ref="D19:E19"/>
    <mergeCell ref="F19:G19"/>
    <mergeCell ref="H19:I19"/>
    <mergeCell ref="D27:E27"/>
    <mergeCell ref="F27:G27"/>
    <mergeCell ref="H27:I27"/>
    <mergeCell ref="D37:E37"/>
    <mergeCell ref="F37:G37"/>
    <mergeCell ref="H37:I37"/>
    <mergeCell ref="D52:E52"/>
    <mergeCell ref="F52:G52"/>
    <mergeCell ref="H52:I52"/>
    <mergeCell ref="G81:H81"/>
    <mergeCell ref="J81:K81"/>
    <mergeCell ref="D64:E64"/>
    <mergeCell ref="F64:G64"/>
    <mergeCell ref="H64:I64"/>
    <mergeCell ref="D70:E70"/>
    <mergeCell ref="F70:G70"/>
    <mergeCell ref="H70:I70"/>
    <mergeCell ref="G78:H78"/>
    <mergeCell ref="G79:H79"/>
    <mergeCell ref="J79:K79"/>
    <mergeCell ref="G80:H80"/>
    <mergeCell ref="J80:K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Gödöllő testőrlakt homlokzat 16</vt:lpstr>
      <vt:lpstr>Statika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 Export</dc:title>
  <dc:creator>Pálinkas Csaba</dc:creator>
  <cp:lastModifiedBy>mjudit</cp:lastModifiedBy>
  <dcterms:created xsi:type="dcterms:W3CDTF">2016-11-10T13:06:00Z</dcterms:created>
  <dcterms:modified xsi:type="dcterms:W3CDTF">2016-11-29T16:24:18Z</dcterms:modified>
</cp:coreProperties>
</file>